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E14"/>
  <c r="D31"/>
  <c r="D23" l="1"/>
  <c r="D26"/>
  <c r="D21"/>
  <c r="D10" l="1"/>
  <c r="D9" s="1"/>
  <c r="D14"/>
  <c r="D18"/>
  <c r="D25"/>
  <c r="D38"/>
  <c r="D40"/>
  <c r="D43"/>
  <c r="D42" s="1"/>
  <c r="D45"/>
  <c r="C38"/>
  <c r="C40"/>
  <c r="C43"/>
  <c r="C42" s="1"/>
  <c r="C45"/>
  <c r="C29"/>
  <c r="C27"/>
  <c r="C26" s="1"/>
  <c r="C25" s="1"/>
  <c r="C21"/>
  <c r="C23"/>
  <c r="C18"/>
  <c r="C15"/>
  <c r="C14" s="1"/>
  <c r="C10"/>
  <c r="C9" s="1"/>
  <c r="F38"/>
  <c r="F43"/>
  <c r="F42" s="1"/>
  <c r="F21"/>
  <c r="F23"/>
  <c r="F29"/>
  <c r="F27"/>
  <c r="F18"/>
  <c r="F15"/>
  <c r="F14" s="1"/>
  <c r="F10"/>
  <c r="F9" s="1"/>
  <c r="C20" l="1"/>
  <c r="C17"/>
  <c r="C37"/>
  <c r="C36" s="1"/>
  <c r="C35" s="1"/>
  <c r="D37"/>
  <c r="D36" s="1"/>
  <c r="D35" s="1"/>
  <c r="D20"/>
  <c r="D17" s="1"/>
  <c r="D8" s="1"/>
  <c r="C8"/>
  <c r="F20"/>
  <c r="F26"/>
  <c r="F25" s="1"/>
  <c r="E27"/>
  <c r="F47"/>
  <c r="D51" l="1"/>
  <c r="C51"/>
  <c r="E38"/>
  <c r="E21"/>
  <c r="E23"/>
  <c r="E40"/>
  <c r="E43"/>
  <c r="E46"/>
  <c r="E45" l="1"/>
  <c r="F45" s="1"/>
  <c r="F46"/>
  <c r="E42"/>
  <c r="F40"/>
  <c r="F37" s="1"/>
  <c r="F36" l="1"/>
  <c r="F35" s="1"/>
  <c r="F17"/>
  <c r="F8" s="1"/>
  <c r="F51" l="1"/>
</calcChain>
</file>

<file path=xl/sharedStrings.xml><?xml version="1.0" encoding="utf-8"?>
<sst xmlns="http://schemas.openxmlformats.org/spreadsheetml/2006/main" count="96" uniqueCount="94">
  <si>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</si>
  <si>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</si>
  <si>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</si>
  <si>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</si>
  <si>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</si>
  <si>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</si>
  <si>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</si>
  <si>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</si>
  <si>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</si>
  <si>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</si>
  <si>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</si>
  <si>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</si>
  <si>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</si>
  <si>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</si>
  <si>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</si>
  <si>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</si>
  <si>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</si>
  <si>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</si>
  <si>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</si>
  <si>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</si>
  <si>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</si>
  <si>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</si>
  <si>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</si>
  <si>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</si>
  <si>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</si>
  <si>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</si>
  <si>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</si>
  <si>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</si>
  <si>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</si>
  <si>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</si>
  <si>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</si>
  <si>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</si>
  <si>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</si>
  <si>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</si>
  <si>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</si>
  <si>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</si>
  <si>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</si>
  <si>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</si>
  <si>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</si>
  <si>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</si>
  <si>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</si>
  <si>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</si>
  <si>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</si>
  <si>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</si>
  <si>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</si>
  <si>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</si>
  <si>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</si>
  <si>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</si>
  <si>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</si>
  <si>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</si>
  <si>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</si>
  <si>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</si>
  <si>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</si>
  <si>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</si>
  <si>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</si>
  <si>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</si>
  <si>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</si>
  <si>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</si>
  <si>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</si>
  <si>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</si>
  <si>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</si>
  <si>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</si>
  <si>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</si>
  <si>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</si>
  <si>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</si>
  <si>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</si>
  <si>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</si>
  <si>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</si>
  <si>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</si>
  <si>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</si>
  <si>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</si>
  <si>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</si>
  <si>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</si>
  <si>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% исполнения</t>
  </si>
  <si>
    <t xml:space="preserve"> Доходы бюджета  Московского сельского поселения</t>
  </si>
  <si>
    <t>000 2 02 16001 10 0000 150</t>
  </si>
  <si>
    <t>000 2 02 16001 00 0000 150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</si>
  <si>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</si>
  <si>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</si>
  <si>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</si>
  <si>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</si>
  <si>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</si>
  <si>
    <t>Утверждено на 2021 год</t>
  </si>
  <si>
    <t>Доходы от  продажи материальных и нематери альных активов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</si>
  <si>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</si>
  <si>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</si>
  <si>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000 1 14 00000 00 0000 000</t>
  </si>
  <si>
    <t>000 1 14 06000 00 0000 430</t>
  </si>
  <si>
    <t>000 1 14 06020 00 0000 430</t>
  </si>
  <si>
    <t>000 1 14 06025 10 0000 430</t>
  </si>
  <si>
    <t>Доходы от продажи земельных участков, находящихся в государственной и муниципальной собственности</t>
  </si>
  <si>
    <t>Исполнено  за 2 квартал 2021 года</t>
  </si>
  <si>
    <t xml:space="preserve">Почепского муниципального района Брянской области за полугодие 2021 год </t>
  </si>
  <si>
    <t xml:space="preserve">Приложение № 1
к постановлению Московской сельской администрации Почепского района Брянской области от27   июля   2021г №26       " Об утверждении отчета  бюджета Московского сельского поселенияПочепского муниципального района Брянской области за полугодие 2021 года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</si>
</sst>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00000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3">
      <alignment horizontal="left" wrapText="1" indent="2"/>
    </xf>
    <xf numFmtId="49" fontId="1" fillId="0" borderId="5">
      <alignment horizontal="center"/>
    </xf>
  </cellStyleXfs>
  <cellXfs count="3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8" fillId="0" borderId="5" xfId="2" applyNumberFormat="1" applyFont="1" applyProtection="1">
      <alignment horizontal="center"/>
    </xf>
    <xf numFmtId="0" fontId="3" fillId="0" borderId="1" xfId="0" applyFont="1" applyBorder="1" applyAlignment="1">
      <alignment horizontal="justify" wrapText="1"/>
    </xf>
    <xf numFmtId="0" fontId="4" fillId="0" borderId="3" xfId="1" applyNumberFormat="1" applyFont="1" applyProtection="1">
      <alignment horizontal="left" wrapText="1" indent="2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3">
    <cellStyle name="xl30" xfId="1"/>
    <cellStyle name="xl41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view="pageBreakPreview" zoomScale="85" zoomScaleSheetLayoutView="85" workbookViewId="0">
      <selection activeCell="B1" sqref="B1:H1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5"/>
      <c r="B1" s="30" t="s">
        <v>93</v>
      </c>
      <c r="C1" s="31"/>
      <c r="D1" s="31"/>
      <c r="E1" s="31"/>
      <c r="F1" s="31"/>
      <c r="G1" s="31"/>
      <c r="H1" s="31"/>
      <c r="I1" s="2"/>
    </row>
    <row r="2" spans="1:9" ht="64.5" hidden="1" customHeight="1">
      <c r="A2" s="15"/>
      <c r="B2" s="35"/>
      <c r="C2" s="34"/>
      <c r="D2" s="34"/>
      <c r="E2" s="34"/>
      <c r="F2" s="34"/>
      <c r="G2" s="34"/>
      <c r="H2" s="34"/>
    </row>
    <row r="3" spans="1:9" ht="35.25" customHeight="1">
      <c r="A3" s="15"/>
      <c r="B3" s="27" t="s">
        <v>74</v>
      </c>
      <c r="C3" s="28"/>
      <c r="D3" s="28"/>
      <c r="E3" s="28"/>
      <c r="F3" s="28"/>
      <c r="G3" s="28"/>
      <c r="H3" s="15"/>
    </row>
    <row r="4" spans="1:9" ht="15.75" customHeight="1">
      <c r="A4" s="15"/>
      <c r="B4" s="32" t="s">
        <v>92</v>
      </c>
      <c r="C4" s="33"/>
      <c r="D4" s="33"/>
      <c r="E4" s="34"/>
      <c r="F4" s="34"/>
      <c r="G4" s="15"/>
      <c r="H4" s="15"/>
    </row>
    <row r="5" spans="1:9" ht="18.75">
      <c r="A5" s="27" t="s">
        <v>63</v>
      </c>
      <c r="B5" s="28"/>
      <c r="C5" s="28"/>
      <c r="D5" s="28"/>
      <c r="E5" s="28"/>
      <c r="F5" s="28"/>
      <c r="G5" s="15"/>
      <c r="H5" s="15"/>
    </row>
    <row r="6" spans="1:9" ht="18.75">
      <c r="A6" s="15"/>
      <c r="B6" s="16"/>
      <c r="C6" s="15"/>
      <c r="D6" s="15"/>
      <c r="E6" s="29"/>
      <c r="F6" s="29"/>
      <c r="G6" s="15"/>
      <c r="H6" s="15"/>
    </row>
    <row r="7" spans="1:9" s="1" customFormat="1" ht="75.75" customHeight="1">
      <c r="A7" s="17" t="s">
        <v>0</v>
      </c>
      <c r="B7" s="17" t="s">
        <v>1</v>
      </c>
      <c r="C7" s="18" t="s">
        <v>82</v>
      </c>
      <c r="D7" s="18" t="s">
        <v>91</v>
      </c>
      <c r="E7" s="18" t="s">
        <v>73</v>
      </c>
      <c r="F7" s="18"/>
      <c r="G7" s="19"/>
      <c r="H7" s="19"/>
    </row>
    <row r="8" spans="1:9" ht="30.75" customHeight="1">
      <c r="A8" s="3" t="s">
        <v>2</v>
      </c>
      <c r="B8" s="4" t="s">
        <v>20</v>
      </c>
      <c r="C8" s="20">
        <f>SUM(C9+C14+C17+C25)</f>
        <v>1474000</v>
      </c>
      <c r="D8" s="20">
        <f>SUM(D9+D14+D17+D25+D31)</f>
        <v>984855.28</v>
      </c>
      <c r="E8" s="20">
        <v>66.8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20">
        <f>C10</f>
        <v>98000</v>
      </c>
      <c r="D9" s="20">
        <f>SUM(D10)</f>
        <v>49466.87</v>
      </c>
      <c r="E9" s="20">
        <f>SUM(E10)</f>
        <v>50.5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21">
        <f>SUM(C11+C12+C13)</f>
        <v>98000</v>
      </c>
      <c r="D10" s="21">
        <f>SUM(D11+D12+D13)</f>
        <v>49466.87</v>
      </c>
      <c r="E10" s="21">
        <v>50.5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21">
        <v>90000</v>
      </c>
      <c r="D11" s="21">
        <v>46564.37</v>
      </c>
      <c r="E11" s="22">
        <v>51.7</v>
      </c>
      <c r="F11" s="8">
        <v>0</v>
      </c>
    </row>
    <row r="12" spans="1:9" ht="163.5" customHeight="1">
      <c r="A12" s="3" t="s">
        <v>61</v>
      </c>
      <c r="B12" s="10" t="s">
        <v>62</v>
      </c>
      <c r="C12" s="21">
        <v>7000</v>
      </c>
      <c r="D12" s="21">
        <v>2157.5</v>
      </c>
      <c r="E12" s="22">
        <v>74.5</v>
      </c>
      <c r="F12" s="8">
        <v>0</v>
      </c>
    </row>
    <row r="13" spans="1:9" ht="84.75" customHeight="1">
      <c r="A13" s="3" t="s">
        <v>60</v>
      </c>
      <c r="B13" s="9" t="s">
        <v>58</v>
      </c>
      <c r="C13" s="21">
        <v>1000</v>
      </c>
      <c r="D13" s="21">
        <v>745</v>
      </c>
      <c r="E13" s="22">
        <v>74.5</v>
      </c>
      <c r="F13" s="8">
        <v>0</v>
      </c>
    </row>
    <row r="14" spans="1:9" ht="45.75" customHeight="1">
      <c r="A14" s="3" t="s">
        <v>6</v>
      </c>
      <c r="B14" s="6" t="s">
        <v>23</v>
      </c>
      <c r="C14" s="20">
        <f>SUM(C15)</f>
        <v>66000</v>
      </c>
      <c r="D14" s="20">
        <f>SUM(D15)</f>
        <v>26307.3</v>
      </c>
      <c r="E14" s="20">
        <f>SUM(E15)</f>
        <v>39.799999999999997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21">
        <f>C16</f>
        <v>66000</v>
      </c>
      <c r="D15" s="21">
        <v>26307.3</v>
      </c>
      <c r="E15" s="21">
        <v>39.799999999999997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21">
        <v>66000</v>
      </c>
      <c r="D16" s="21">
        <v>26307.3</v>
      </c>
      <c r="E16" s="21">
        <v>39.799999999999997</v>
      </c>
      <c r="F16" s="8">
        <v>0</v>
      </c>
    </row>
    <row r="17" spans="1:6" ht="40.5" customHeight="1">
      <c r="A17" s="3" t="s">
        <v>7</v>
      </c>
      <c r="B17" s="6" t="s">
        <v>25</v>
      </c>
      <c r="C17" s="20">
        <f>SUM(C18+C20)</f>
        <v>1235000</v>
      </c>
      <c r="D17" s="20">
        <f>SUM(D18+D20)</f>
        <v>478955.55</v>
      </c>
      <c r="E17" s="20">
        <v>38.799999999999997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21">
        <f>SUM(C19)</f>
        <v>196000</v>
      </c>
      <c r="D18" s="21">
        <f>SUM(D19)</f>
        <v>66674.75</v>
      </c>
      <c r="E18" s="21">
        <v>33.700000000000003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21">
        <v>196000</v>
      </c>
      <c r="D19" s="21">
        <v>66674.75</v>
      </c>
      <c r="E19" s="21">
        <v>33.700000000000003</v>
      </c>
      <c r="F19" s="8">
        <v>0</v>
      </c>
    </row>
    <row r="20" spans="1:6" ht="38.25" customHeight="1">
      <c r="A20" s="3" t="s">
        <v>11</v>
      </c>
      <c r="B20" s="6" t="s">
        <v>28</v>
      </c>
      <c r="C20" s="20">
        <f>SUM(C21+C23)</f>
        <v>1039000</v>
      </c>
      <c r="D20" s="20">
        <f>SUM(D21+D23)</f>
        <v>412280.8</v>
      </c>
      <c r="E20" s="20">
        <v>39.700000000000003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21">
        <f>SUM(C22)</f>
        <v>630000</v>
      </c>
      <c r="D21" s="21">
        <f>SUM(D22)</f>
        <v>387742.64</v>
      </c>
      <c r="E21" s="21">
        <f t="shared" ref="E21" si="0">E22</f>
        <v>30.2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21">
        <v>630000</v>
      </c>
      <c r="D22" s="21">
        <v>387742.64</v>
      </c>
      <c r="E22" s="21">
        <v>30.2</v>
      </c>
      <c r="F22" s="8">
        <v>0</v>
      </c>
    </row>
    <row r="23" spans="1:6" ht="45.75" customHeight="1">
      <c r="A23" s="3" t="s">
        <v>13</v>
      </c>
      <c r="B23" s="7" t="s">
        <v>31</v>
      </c>
      <c r="C23" s="21">
        <f>SUM(C24)</f>
        <v>409000</v>
      </c>
      <c r="D23" s="21">
        <f>SUM(D24)</f>
        <v>24538.16</v>
      </c>
      <c r="E23" s="21">
        <f t="shared" ref="E23" si="1">E24</f>
        <v>6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21">
        <v>409000</v>
      </c>
      <c r="D24" s="21">
        <v>24538.16</v>
      </c>
      <c r="E24" s="21">
        <v>6</v>
      </c>
      <c r="F24" s="8">
        <v>0</v>
      </c>
    </row>
    <row r="25" spans="1:6" ht="72" customHeight="1">
      <c r="A25" s="3" t="s">
        <v>15</v>
      </c>
      <c r="B25" s="6" t="s">
        <v>33</v>
      </c>
      <c r="C25" s="23">
        <f>SUM(C26)</f>
        <v>75000</v>
      </c>
      <c r="D25" s="23">
        <f>SUM(D26)</f>
        <v>32956</v>
      </c>
      <c r="E25" s="23">
        <v>43.9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22">
        <f>SUM(C27+C29)</f>
        <v>75000</v>
      </c>
      <c r="D26" s="22">
        <f>SUM(D27+D29)</f>
        <v>32956</v>
      </c>
      <c r="E26" s="22">
        <v>43.9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22">
        <f>SUM(C28)</f>
        <v>15000</v>
      </c>
      <c r="D27" s="22">
        <v>2956</v>
      </c>
      <c r="E27" s="22">
        <f>E28</f>
        <v>19.7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22">
        <v>15000</v>
      </c>
      <c r="D28" s="22">
        <v>2956</v>
      </c>
      <c r="E28" s="22">
        <v>19.7</v>
      </c>
      <c r="F28" s="8"/>
    </row>
    <row r="29" spans="1:6" ht="80.25" customHeight="1">
      <c r="A29" s="3" t="s">
        <v>50</v>
      </c>
      <c r="B29" s="7" t="s">
        <v>52</v>
      </c>
      <c r="C29" s="22">
        <f>SUM(C30)</f>
        <v>60000</v>
      </c>
      <c r="D29" s="22">
        <v>30000</v>
      </c>
      <c r="E29" s="22">
        <v>50</v>
      </c>
      <c r="F29" s="8">
        <f>F30</f>
        <v>0</v>
      </c>
    </row>
    <row r="30" spans="1:6" ht="99" customHeight="1">
      <c r="A30" s="11" t="s">
        <v>51</v>
      </c>
      <c r="B30" s="7" t="s">
        <v>53</v>
      </c>
      <c r="C30" s="22">
        <v>60000</v>
      </c>
      <c r="D30" s="22">
        <v>30000</v>
      </c>
      <c r="E30" s="22">
        <v>50</v>
      </c>
      <c r="F30" s="8">
        <v>0</v>
      </c>
    </row>
    <row r="31" spans="1:6" ht="39" customHeight="1">
      <c r="A31" s="24" t="s">
        <v>86</v>
      </c>
      <c r="B31" s="25" t="s">
        <v>83</v>
      </c>
      <c r="C31" s="22"/>
      <c r="D31" s="22">
        <f>SUM(D32)</f>
        <v>397169.56</v>
      </c>
      <c r="E31" s="22"/>
      <c r="F31" s="8"/>
    </row>
    <row r="32" spans="1:6" ht="56.25" customHeight="1">
      <c r="A32" s="24" t="s">
        <v>87</v>
      </c>
      <c r="B32" s="26" t="s">
        <v>90</v>
      </c>
      <c r="C32" s="22"/>
      <c r="D32" s="22">
        <v>397169.56</v>
      </c>
      <c r="E32" s="22"/>
      <c r="F32" s="8"/>
    </row>
    <row r="33" spans="1:6" ht="75.75" customHeight="1">
      <c r="A33" s="24" t="s">
        <v>88</v>
      </c>
      <c r="B33" s="26" t="s">
        <v>84</v>
      </c>
      <c r="C33" s="22"/>
      <c r="D33" s="22">
        <v>397169.56</v>
      </c>
      <c r="E33" s="22"/>
      <c r="F33" s="8"/>
    </row>
    <row r="34" spans="1:6" ht="79.5" customHeight="1">
      <c r="A34" s="24" t="s">
        <v>89</v>
      </c>
      <c r="B34" s="26" t="s">
        <v>85</v>
      </c>
      <c r="C34" s="22"/>
      <c r="D34" s="22">
        <v>397169.56</v>
      </c>
      <c r="E34" s="22"/>
      <c r="F34" s="8"/>
    </row>
    <row r="35" spans="1:6" ht="41.25" customHeight="1">
      <c r="A35" s="3" t="s">
        <v>17</v>
      </c>
      <c r="B35" s="6" t="s">
        <v>35</v>
      </c>
      <c r="C35" s="23">
        <f>SUM(C36+C48)</f>
        <v>4785876.7699999996</v>
      </c>
      <c r="D35" s="23">
        <f>SUM(D36+D48)</f>
        <v>4049552.98</v>
      </c>
      <c r="E35" s="23">
        <v>84.6</v>
      </c>
      <c r="F35" s="5" t="e">
        <f>F36</f>
        <v>#REF!</v>
      </c>
    </row>
    <row r="36" spans="1:6" ht="77.25" customHeight="1">
      <c r="A36" s="3" t="s">
        <v>18</v>
      </c>
      <c r="B36" s="6" t="s">
        <v>36</v>
      </c>
      <c r="C36" s="23">
        <f>SUM(C37+C42+C45)</f>
        <v>4785876.7699999996</v>
      </c>
      <c r="D36" s="23">
        <f>SUM(D37+D42+D45)</f>
        <v>4049552.98</v>
      </c>
      <c r="E36" s="23">
        <v>84.6</v>
      </c>
      <c r="F36" s="5" t="e">
        <f>F37+F42+F45</f>
        <v>#REF!</v>
      </c>
    </row>
    <row r="37" spans="1:6" ht="59.25" customHeight="1">
      <c r="A37" s="3" t="s">
        <v>72</v>
      </c>
      <c r="B37" s="7" t="s">
        <v>37</v>
      </c>
      <c r="C37" s="23">
        <f>SUM(C38+C40)</f>
        <v>425300</v>
      </c>
      <c r="D37" s="23">
        <f>SUM(D38+D40)</f>
        <v>212654</v>
      </c>
      <c r="E37" s="23">
        <v>50</v>
      </c>
      <c r="F37" s="5" t="e">
        <f>F38+F40</f>
        <v>#REF!</v>
      </c>
    </row>
    <row r="38" spans="1:6" ht="37.5" customHeight="1">
      <c r="A38" s="3" t="s">
        <v>76</v>
      </c>
      <c r="B38" s="7" t="s">
        <v>38</v>
      </c>
      <c r="C38" s="21">
        <f>SUM(C39)</f>
        <v>127000</v>
      </c>
      <c r="D38" s="21">
        <f>SUM(D39)</f>
        <v>63502</v>
      </c>
      <c r="E38" s="21">
        <f t="shared" ref="E38" si="2">E39</f>
        <v>50</v>
      </c>
      <c r="F38" s="8">
        <f>F39</f>
        <v>0</v>
      </c>
    </row>
    <row r="39" spans="1:6" ht="56.25" customHeight="1">
      <c r="A39" s="3" t="s">
        <v>75</v>
      </c>
      <c r="B39" s="7" t="s">
        <v>39</v>
      </c>
      <c r="C39" s="21">
        <v>127000</v>
      </c>
      <c r="D39" s="21">
        <v>63502</v>
      </c>
      <c r="E39" s="22">
        <v>50</v>
      </c>
      <c r="F39" s="8">
        <v>0</v>
      </c>
    </row>
    <row r="40" spans="1:6" ht="51.75" customHeight="1">
      <c r="A40" s="3" t="s">
        <v>71</v>
      </c>
      <c r="B40" s="7" t="s">
        <v>40</v>
      </c>
      <c r="C40" s="21">
        <f>SUM(C41)</f>
        <v>298300</v>
      </c>
      <c r="D40" s="21">
        <f>SUM(D41)</f>
        <v>149152</v>
      </c>
      <c r="E40" s="21">
        <f t="shared" ref="E40" si="3">E41</f>
        <v>50</v>
      </c>
      <c r="F40" s="8" t="e">
        <f>E40/#REF!*100</f>
        <v>#REF!</v>
      </c>
    </row>
    <row r="41" spans="1:6" ht="60" customHeight="1">
      <c r="A41" s="3" t="s">
        <v>70</v>
      </c>
      <c r="B41" s="7" t="s">
        <v>41</v>
      </c>
      <c r="C41" s="21">
        <v>298300</v>
      </c>
      <c r="D41" s="21">
        <v>149152</v>
      </c>
      <c r="E41" s="22">
        <v>50</v>
      </c>
      <c r="F41" s="8">
        <v>0</v>
      </c>
    </row>
    <row r="42" spans="1:6" ht="49.5" customHeight="1">
      <c r="A42" s="3" t="s">
        <v>69</v>
      </c>
      <c r="B42" s="6" t="s">
        <v>42</v>
      </c>
      <c r="C42" s="23">
        <f>SUM(C43)</f>
        <v>88835.77</v>
      </c>
      <c r="D42" s="23">
        <f>SUM(D43)</f>
        <v>45805.94</v>
      </c>
      <c r="E42" s="23">
        <f t="shared" ref="E42:E43" si="4">E43</f>
        <v>51.6</v>
      </c>
      <c r="F42" s="5">
        <f>F43</f>
        <v>0</v>
      </c>
    </row>
    <row r="43" spans="1:6" ht="53.25" customHeight="1">
      <c r="A43" s="3" t="s">
        <v>68</v>
      </c>
      <c r="B43" s="12" t="s">
        <v>43</v>
      </c>
      <c r="C43" s="21">
        <f>SUM(C44)</f>
        <v>88835.77</v>
      </c>
      <c r="D43" s="21">
        <f>SUM(D44)</f>
        <v>45805.94</v>
      </c>
      <c r="E43" s="21">
        <f t="shared" si="4"/>
        <v>51.6</v>
      </c>
      <c r="F43" s="8">
        <f>F44</f>
        <v>0</v>
      </c>
    </row>
    <row r="44" spans="1:6" ht="66.75" customHeight="1">
      <c r="A44" s="3" t="s">
        <v>67</v>
      </c>
      <c r="B44" s="12" t="s">
        <v>44</v>
      </c>
      <c r="C44" s="21">
        <v>88835.77</v>
      </c>
      <c r="D44" s="21">
        <v>45805.94</v>
      </c>
      <c r="E44" s="22">
        <v>51.6</v>
      </c>
      <c r="F44" s="8">
        <v>0</v>
      </c>
    </row>
    <row r="45" spans="1:6" ht="32.25" customHeight="1">
      <c r="A45" s="3" t="s">
        <v>66</v>
      </c>
      <c r="B45" s="6" t="s">
        <v>45</v>
      </c>
      <c r="C45" s="20">
        <f>SUM(C46)</f>
        <v>4271741</v>
      </c>
      <c r="D45" s="20">
        <f>SUM(D46)</f>
        <v>3791093.04</v>
      </c>
      <c r="E45" s="20">
        <f t="shared" ref="E45" si="5">E46</f>
        <v>88.7</v>
      </c>
      <c r="F45" s="5" t="e">
        <f>E45/#REF!*100</f>
        <v>#REF!</v>
      </c>
    </row>
    <row r="46" spans="1:6" ht="76.5" customHeight="1">
      <c r="A46" s="3" t="s">
        <v>65</v>
      </c>
      <c r="B46" s="13" t="s">
        <v>46</v>
      </c>
      <c r="C46" s="20">
        <v>4271741</v>
      </c>
      <c r="D46" s="22">
        <v>3791093.04</v>
      </c>
      <c r="E46" s="20">
        <f>E47</f>
        <v>88.7</v>
      </c>
      <c r="F46" s="8" t="e">
        <f>E46/#REF!*100</f>
        <v>#REF!</v>
      </c>
    </row>
    <row r="47" spans="1:6" ht="88.5" customHeight="1">
      <c r="A47" s="3" t="s">
        <v>64</v>
      </c>
      <c r="B47" s="13" t="s">
        <v>47</v>
      </c>
      <c r="C47" s="22">
        <v>4271741</v>
      </c>
      <c r="D47" s="22">
        <v>3791093.04</v>
      </c>
      <c r="E47" s="22">
        <v>88.7</v>
      </c>
      <c r="F47" s="8" t="e">
        <f>E47/#REF!*100</f>
        <v>#REF!</v>
      </c>
    </row>
    <row r="48" spans="1:6" ht="5.25" hidden="1" customHeight="1">
      <c r="A48" s="3" t="s">
        <v>79</v>
      </c>
      <c r="B48" s="4" t="s">
        <v>78</v>
      </c>
      <c r="C48" s="22"/>
      <c r="D48" s="22"/>
      <c r="E48" s="22"/>
      <c r="F48" s="8"/>
    </row>
    <row r="49" spans="1:6" ht="91.5" hidden="1" customHeight="1">
      <c r="A49" s="3" t="s">
        <v>80</v>
      </c>
      <c r="B49" s="13" t="s">
        <v>77</v>
      </c>
      <c r="C49" s="22"/>
      <c r="D49" s="22"/>
      <c r="E49" s="22"/>
      <c r="F49" s="8"/>
    </row>
    <row r="50" spans="1:6" ht="91.5" hidden="1" customHeight="1">
      <c r="A50" s="3" t="s">
        <v>81</v>
      </c>
      <c r="B50" s="13" t="s">
        <v>77</v>
      </c>
      <c r="C50" s="22"/>
      <c r="D50" s="22"/>
      <c r="E50" s="22"/>
      <c r="F50" s="8"/>
    </row>
    <row r="51" spans="1:6" ht="22.5">
      <c r="A51" s="14"/>
      <c r="B51" s="4" t="s">
        <v>48</v>
      </c>
      <c r="C51" s="23">
        <f>SUM(C8+C35)</f>
        <v>6259876.7699999996</v>
      </c>
      <c r="D51" s="23">
        <f>SUM(D8+D35)</f>
        <v>5034408.26</v>
      </c>
      <c r="E51" s="23">
        <v>80.400000000000006</v>
      </c>
      <c r="F51" s="5" t="e">
        <f>F8+F35</f>
        <v>#REF!</v>
      </c>
    </row>
    <row r="52" spans="1:6" ht="18.75">
      <c r="A52" s="15"/>
      <c r="B52" s="15"/>
      <c r="C52" s="15"/>
      <c r="D52" s="15"/>
      <c r="E52" s="15"/>
      <c r="F52" s="15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2021-07-28T11:45:23Z</dcterms:modified>
</cp:coreProperties>
</file>