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filterPrivacy="1" defaultThemeVersion="124226"/>
  <xr:revisionPtr revIDLastSave="0" documentId="13_ncr:1_{83F71D17-96B8-4729-813A-A8426D32C36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1" l="1"/>
  <c r="D36" i="1"/>
  <c r="D33" i="1" s="1"/>
  <c r="D39" i="1"/>
  <c r="D38" i="1" s="1"/>
  <c r="D41" i="1"/>
  <c r="D29" i="1"/>
  <c r="D27" i="1"/>
  <c r="D25" i="1" s="1"/>
  <c r="D21" i="1"/>
  <c r="D23" i="1"/>
  <c r="D18" i="1"/>
  <c r="D15" i="1"/>
  <c r="D14" i="1" s="1"/>
  <c r="D10" i="1"/>
  <c r="D9" i="1" s="1"/>
  <c r="C42" i="1"/>
  <c r="C10" i="1"/>
  <c r="C27" i="1"/>
  <c r="D20" i="1" l="1"/>
  <c r="D17" i="1" s="1"/>
  <c r="D8" i="1" s="1"/>
  <c r="D32" i="1"/>
  <c r="D31" i="1" s="1"/>
  <c r="C29" i="1"/>
  <c r="C26" i="1" s="1"/>
  <c r="D44" i="1" l="1"/>
  <c r="C15" i="1"/>
  <c r="C14" i="1" s="1"/>
  <c r="C41" i="1"/>
  <c r="C39" i="1"/>
  <c r="C38" i="1" s="1"/>
  <c r="C36" i="1"/>
  <c r="C34" i="1"/>
  <c r="C25" i="1"/>
  <c r="C23" i="1"/>
  <c r="C21" i="1"/>
  <c r="C18" i="1"/>
  <c r="C9" i="1"/>
  <c r="C33" i="1" l="1"/>
  <c r="C32" i="1" s="1"/>
  <c r="C31" i="1" s="1"/>
  <c r="C20" i="1"/>
  <c r="C17" i="1" s="1"/>
  <c r="C8" i="1" s="1"/>
  <c r="C44" i="1" l="1"/>
</calcChain>
</file>

<file path=xl/sharedStrings.xml><?xml version="1.0" encoding="utf-8"?>
<sst xmlns="http://schemas.openxmlformats.org/spreadsheetml/2006/main" count="82" uniqueCount="81">
  <si>
    <t>КБК</t>
  </si>
  <si>
    <t>Наименование доходов</t>
  </si>
  <si>
    <t>000 1 00 00000 00 0000 000</t>
  </si>
  <si>
    <t>000 1 01 00000 00 0000 000</t>
  </si>
  <si>
    <t>000 1 01 02000 01 0000 110</t>
  </si>
  <si>
    <t>000 1 01 02010 01 0000 110</t>
  </si>
  <si>
    <t>000 1 05 00000 00 0000 000</t>
  </si>
  <si>
    <t>000 1 06 00000 00 0000 000</t>
  </si>
  <si>
    <t>000 1 05 03000 10 0000 110</t>
  </si>
  <si>
    <t>000 1 06 01000 00 0000 110</t>
  </si>
  <si>
    <t>000 1 06 01030 10 0000 110</t>
  </si>
  <si>
    <t>000 1 06 06000 00 0000 110</t>
  </si>
  <si>
    <t>000 1 06 06033 10 0000 110</t>
  </si>
  <si>
    <t>000 1 06 06040 00 0000 110</t>
  </si>
  <si>
    <t>000 1 06 06043 10 0000 110</t>
  </si>
  <si>
    <t>000 1 11 00000 00 0000 000</t>
  </si>
  <si>
    <t>000 1 11 05000 00 0000 120</t>
  </si>
  <si>
    <t>000 2 00 00000 00 0000 000</t>
  </si>
  <si>
    <t>000 2 02 00000 00 0000 000</t>
  </si>
  <si>
    <t>000 1 06 06030 00 0000 110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</si>
  <si>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</si>
  <si>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</si>
  <si>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</si>
  <si>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</si>
  <si>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</si>
  <si>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</si>
  <si>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</si>
  <si>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</si>
  <si>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</si>
  <si>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</si>
  <si>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</si>
  <si>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</si>
  <si>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</si>
  <si>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</si>
  <si>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</si>
  <si>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</si>
  <si>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</si>
  <si>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</si>
  <si>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</si>
  <si>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</si>
  <si>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</si>
  <si>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</si>
  <si>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</si>
  <si>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 на осуществление 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</si>
  <si>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</si>
  <si>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</si>
  <si>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</si>
  <si>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</si>
  <si>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</si>
  <si>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000 1 05 03010 01 0000 110</t>
  </si>
  <si>
    <t>000 1 11 05030 00 0000 120</t>
  </si>
  <si>
    <t>000 1 11 05035 10 0000 120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</si>
  <si>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</si>
  <si>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</si>
  <si>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>000 1 11 05025 10 0000 120</t>
  </si>
  <si>
    <t>000 1 11 05020 10 0000 120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</si>
  <si>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</si>
  <si>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</si>
  <si>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</si>
  <si>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</si>
  <si>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000 1 01 02030 01 0000 110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</si>
  <si>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</si>
  <si>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</si>
  <si>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000 2 02 40014 10 0000 150</t>
  </si>
  <si>
    <t>000 2 02 40014 00 0000 150</t>
  </si>
  <si>
    <t>000 2 02 40000 00 0000 150</t>
  </si>
  <si>
    <t>000 2 02 35118 10 0000 150</t>
  </si>
  <si>
    <t>000 2 02 35118 00 0000 150</t>
  </si>
  <si>
    <t>000 2 02 03000 00 0000 150</t>
  </si>
  <si>
    <t>000 2 02 15002 10 0000 150</t>
  </si>
  <si>
    <t>000 2 02 15002 00 0000 150</t>
  </si>
  <si>
    <t>000 2 02 15001 10 0000 150</t>
  </si>
  <si>
    <t>000 2 02 15001 00 0000 150</t>
  </si>
  <si>
    <t>000 2 02 10000 00 0000 150</t>
  </si>
  <si>
    <t>Приложение 1</t>
  </si>
  <si>
    <t xml:space="preserve"> Доходы бюджета Московского сельского поселения за 2019 год</t>
  </si>
  <si>
    <t>по кодам классификации доходов бюджета</t>
  </si>
  <si>
    <t>Утвержденные бюджетные назначения</t>
  </si>
  <si>
    <t xml:space="preserve">Кассовое исполнение </t>
  </si>
  <si>
    <t>рублей</t>
  </si>
  <si>
    <t>К решению об исполнению бюджетаМО  "Московское сельское поселение за 2019 год № 34    от  29 апреля     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</si>
</sst>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2">
      <alignment horizontal="left" wrapText="1" indent="2"/>
    </xf>
  </cellStyleXfs>
  <cellXfs count="31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4" fillId="0" borderId="2" xfId="1" applyNumberFormat="1" applyFont="1" applyAlignment="1" applyProtection="1">
      <alignment horizontal="left" vertical="top" wrapText="1"/>
    </xf>
    <xf numFmtId="0" fontId="2" fillId="0" borderId="3" xfId="0" applyFont="1" applyBorder="1" applyAlignment="1">
      <alignment horizontal="justify"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4" fontId="6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right"/>
    </xf>
  </cellXfs>
  <cellStyles count="2">
    <cellStyle name="xl30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tabSelected="1" view="pageBreakPreview" zoomScale="85" zoomScaleNormal="100" zoomScaleSheetLayoutView="85" workbookViewId="0">
      <selection activeCell="A5" sqref="A5:D5"/>
    </sheetView>
  </sheetViews>
  <sheetFormatPr defaultRowHeight="15" x14ac:dyDescent="0.25"/>
  <cols>
    <col min="1" max="1" width="34.7109375" customWidth="1"/>
    <col min="2" max="2" width="66.85546875" customWidth="1"/>
    <col min="3" max="3" width="21.42578125" customWidth="1"/>
    <col min="4" max="4" width="21.5703125" customWidth="1"/>
    <col min="5" max="5" width="3.28515625" customWidth="1"/>
    <col min="6" max="6" width="2.5703125" customWidth="1"/>
    <col min="7" max="7" width="30.42578125" customWidth="1"/>
  </cols>
  <sheetData>
    <row r="1" spans="1:7" ht="33" customHeight="1" x14ac:dyDescent="0.3">
      <c r="A1" s="13"/>
      <c r="B1" s="25" t="s">
        <v>74</v>
      </c>
      <c r="C1" s="26"/>
      <c r="D1" s="26"/>
      <c r="E1" s="26"/>
      <c r="F1" s="26"/>
      <c r="G1" s="2"/>
    </row>
    <row r="2" spans="1:7" ht="51" customHeight="1" x14ac:dyDescent="0.3">
      <c r="A2" s="13"/>
      <c r="B2" s="29" t="s">
        <v>80</v>
      </c>
      <c r="C2" s="30"/>
      <c r="D2" s="30"/>
      <c r="E2" s="30"/>
      <c r="F2" s="30"/>
    </row>
    <row r="3" spans="1:7" ht="35.25" customHeight="1" x14ac:dyDescent="0.3">
      <c r="A3" s="13"/>
      <c r="B3" s="23" t="s">
        <v>75</v>
      </c>
      <c r="C3" s="24"/>
      <c r="D3" s="24"/>
      <c r="E3" s="24"/>
      <c r="F3" s="13"/>
    </row>
    <row r="4" spans="1:7" ht="15.75" customHeight="1" x14ac:dyDescent="0.3">
      <c r="A4" s="13"/>
      <c r="B4" s="27" t="s">
        <v>76</v>
      </c>
      <c r="C4" s="28"/>
      <c r="D4" s="28"/>
      <c r="E4" s="13"/>
      <c r="F4" s="13"/>
    </row>
    <row r="5" spans="1:7" ht="18.75" x14ac:dyDescent="0.3">
      <c r="A5" s="23"/>
      <c r="B5" s="24"/>
      <c r="C5" s="24"/>
      <c r="D5" s="24"/>
      <c r="E5" s="13"/>
      <c r="F5" s="13"/>
    </row>
    <row r="6" spans="1:7" ht="18.75" x14ac:dyDescent="0.3">
      <c r="A6" s="13"/>
      <c r="B6" s="14"/>
      <c r="C6" s="13"/>
      <c r="D6" s="22" t="s">
        <v>79</v>
      </c>
      <c r="E6" s="13"/>
      <c r="F6" s="13"/>
    </row>
    <row r="7" spans="1:7" s="1" customFormat="1" ht="75.75" customHeight="1" x14ac:dyDescent="0.3">
      <c r="A7" s="15" t="s">
        <v>0</v>
      </c>
      <c r="B7" s="15" t="s">
        <v>1</v>
      </c>
      <c r="C7" s="16" t="s">
        <v>77</v>
      </c>
      <c r="D7" s="16" t="s">
        <v>78</v>
      </c>
      <c r="E7" s="17"/>
      <c r="F7" s="17"/>
    </row>
    <row r="8" spans="1:7" ht="30.75" customHeight="1" x14ac:dyDescent="0.3">
      <c r="A8" s="3" t="s">
        <v>2</v>
      </c>
      <c r="B8" s="4" t="s">
        <v>20</v>
      </c>
      <c r="C8" s="18">
        <f>C9+C14+C17+C25</f>
        <v>1554800</v>
      </c>
      <c r="D8" s="18">
        <f>SUM(D9+D14+D17+D25)</f>
        <v>1555346.54</v>
      </c>
    </row>
    <row r="9" spans="1:7" ht="40.5" customHeight="1" x14ac:dyDescent="0.3">
      <c r="A9" s="3" t="s">
        <v>3</v>
      </c>
      <c r="B9" s="5" t="s">
        <v>21</v>
      </c>
      <c r="C9" s="18">
        <f>C10</f>
        <v>102400</v>
      </c>
      <c r="D9" s="18">
        <f>D10</f>
        <v>102565.78</v>
      </c>
    </row>
    <row r="10" spans="1:7" ht="45.75" customHeight="1" x14ac:dyDescent="0.3">
      <c r="A10" s="3" t="s">
        <v>4</v>
      </c>
      <c r="B10" s="6" t="s">
        <v>22</v>
      </c>
      <c r="C10" s="19">
        <f>C11+C12+C13</f>
        <v>102400</v>
      </c>
      <c r="D10" s="19">
        <f>SUM(D11+D12+D13)</f>
        <v>102565.78</v>
      </c>
    </row>
    <row r="11" spans="1:7" ht="117.75" customHeight="1" x14ac:dyDescent="0.3">
      <c r="A11" s="3" t="s">
        <v>5</v>
      </c>
      <c r="B11" s="7" t="s">
        <v>59</v>
      </c>
      <c r="C11" s="19">
        <v>95100</v>
      </c>
      <c r="D11" s="19">
        <v>95172.07</v>
      </c>
    </row>
    <row r="12" spans="1:7" ht="163.5" customHeight="1" x14ac:dyDescent="0.3">
      <c r="A12" s="3" t="s">
        <v>61</v>
      </c>
      <c r="B12" s="8" t="s">
        <v>62</v>
      </c>
      <c r="C12" s="19">
        <v>6800</v>
      </c>
      <c r="D12" s="19">
        <v>6872.43</v>
      </c>
    </row>
    <row r="13" spans="1:7" ht="84.75" customHeight="1" x14ac:dyDescent="0.3">
      <c r="A13" s="3" t="s">
        <v>60</v>
      </c>
      <c r="B13" s="7" t="s">
        <v>58</v>
      </c>
      <c r="C13" s="19">
        <v>500</v>
      </c>
      <c r="D13" s="19">
        <v>521.28</v>
      </c>
    </row>
    <row r="14" spans="1:7" ht="45.75" customHeight="1" x14ac:dyDescent="0.3">
      <c r="A14" s="3" t="s">
        <v>6</v>
      </c>
      <c r="B14" s="5" t="s">
        <v>23</v>
      </c>
      <c r="C14" s="18">
        <f>C15</f>
        <v>30800</v>
      </c>
      <c r="D14" s="18">
        <f>SUM(D15)</f>
        <v>30867</v>
      </c>
    </row>
    <row r="15" spans="1:7" ht="48" customHeight="1" x14ac:dyDescent="0.3">
      <c r="A15" s="3" t="s">
        <v>8</v>
      </c>
      <c r="B15" s="6" t="s">
        <v>24</v>
      </c>
      <c r="C15" s="19">
        <f>C16</f>
        <v>30800</v>
      </c>
      <c r="D15" s="19">
        <f>D16</f>
        <v>30867</v>
      </c>
    </row>
    <row r="16" spans="1:7" ht="42" customHeight="1" x14ac:dyDescent="0.3">
      <c r="A16" s="3" t="s">
        <v>49</v>
      </c>
      <c r="B16" s="6" t="s">
        <v>24</v>
      </c>
      <c r="C16" s="19">
        <v>30800</v>
      </c>
      <c r="D16" s="19">
        <v>30867</v>
      </c>
    </row>
    <row r="17" spans="1:4" ht="40.5" customHeight="1" x14ac:dyDescent="0.3">
      <c r="A17" s="3" t="s">
        <v>7</v>
      </c>
      <c r="B17" s="5" t="s">
        <v>25</v>
      </c>
      <c r="C17" s="18">
        <f>C18+C20</f>
        <v>1222000</v>
      </c>
      <c r="D17" s="18">
        <f>SUM(D18+D20)</f>
        <v>1222236.6199999999</v>
      </c>
    </row>
    <row r="18" spans="1:4" ht="51.75" customHeight="1" x14ac:dyDescent="0.3">
      <c r="A18" s="3" t="s">
        <v>9</v>
      </c>
      <c r="B18" s="6" t="s">
        <v>26</v>
      </c>
      <c r="C18" s="19">
        <f>C19</f>
        <v>118700</v>
      </c>
      <c r="D18" s="19">
        <f>SUM(D19)</f>
        <v>118785.73</v>
      </c>
    </row>
    <row r="19" spans="1:4" ht="78.75" customHeight="1" x14ac:dyDescent="0.3">
      <c r="A19" s="3" t="s">
        <v>10</v>
      </c>
      <c r="B19" s="6" t="s">
        <v>27</v>
      </c>
      <c r="C19" s="19">
        <v>118700</v>
      </c>
      <c r="D19" s="19">
        <v>118785.73</v>
      </c>
    </row>
    <row r="20" spans="1:4" ht="38.25" customHeight="1" x14ac:dyDescent="0.3">
      <c r="A20" s="3" t="s">
        <v>11</v>
      </c>
      <c r="B20" s="5" t="s">
        <v>28</v>
      </c>
      <c r="C20" s="18">
        <f>C21+C23</f>
        <v>1103300</v>
      </c>
      <c r="D20" s="18">
        <f>SUM(D21+D23)</f>
        <v>1103450.8899999999</v>
      </c>
    </row>
    <row r="21" spans="1:4" ht="47.25" customHeight="1" x14ac:dyDescent="0.3">
      <c r="A21" s="3" t="s">
        <v>19</v>
      </c>
      <c r="B21" s="6" t="s">
        <v>29</v>
      </c>
      <c r="C21" s="19">
        <f>C22</f>
        <v>605900</v>
      </c>
      <c r="D21" s="19">
        <f>SUM(D22)</f>
        <v>605963.23</v>
      </c>
    </row>
    <row r="22" spans="1:4" ht="69.75" customHeight="1" x14ac:dyDescent="0.3">
      <c r="A22" s="3" t="s">
        <v>12</v>
      </c>
      <c r="B22" s="6" t="s">
        <v>30</v>
      </c>
      <c r="C22" s="19">
        <v>605900</v>
      </c>
      <c r="D22" s="19">
        <v>605963.23</v>
      </c>
    </row>
    <row r="23" spans="1:4" ht="45.75" customHeight="1" x14ac:dyDescent="0.3">
      <c r="A23" s="3" t="s">
        <v>13</v>
      </c>
      <c r="B23" s="6" t="s">
        <v>31</v>
      </c>
      <c r="C23" s="19">
        <f>C24</f>
        <v>497400</v>
      </c>
      <c r="D23" s="19">
        <f>SUM(D24)</f>
        <v>497487.66</v>
      </c>
    </row>
    <row r="24" spans="1:4" ht="71.25" customHeight="1" x14ac:dyDescent="0.3">
      <c r="A24" s="3" t="s">
        <v>14</v>
      </c>
      <c r="B24" s="6" t="s">
        <v>32</v>
      </c>
      <c r="C24" s="19">
        <v>497400</v>
      </c>
      <c r="D24" s="19">
        <v>497487.66</v>
      </c>
    </row>
    <row r="25" spans="1:4" ht="72" customHeight="1" x14ac:dyDescent="0.3">
      <c r="A25" s="3" t="s">
        <v>15</v>
      </c>
      <c r="B25" s="5" t="s">
        <v>33</v>
      </c>
      <c r="C25" s="21">
        <f>C26</f>
        <v>199600</v>
      </c>
      <c r="D25" s="21">
        <f>SUM(D26)</f>
        <v>199677.14</v>
      </c>
    </row>
    <row r="26" spans="1:4" ht="142.5" customHeight="1" x14ac:dyDescent="0.3">
      <c r="A26" s="3" t="s">
        <v>16</v>
      </c>
      <c r="B26" s="6" t="s">
        <v>34</v>
      </c>
      <c r="C26" s="20">
        <f>C29+C27</f>
        <v>199600</v>
      </c>
      <c r="D26" s="20">
        <v>199677.14</v>
      </c>
    </row>
    <row r="27" spans="1:4" ht="131.25" customHeight="1" x14ac:dyDescent="0.3">
      <c r="A27" s="3" t="s">
        <v>55</v>
      </c>
      <c r="B27" s="6" t="s">
        <v>57</v>
      </c>
      <c r="C27" s="20">
        <f>C28</f>
        <v>139600</v>
      </c>
      <c r="D27" s="20">
        <f>SUM(D28)</f>
        <v>139677.14000000001</v>
      </c>
    </row>
    <row r="28" spans="1:4" ht="101.25" customHeight="1" x14ac:dyDescent="0.3">
      <c r="A28" s="3" t="s">
        <v>54</v>
      </c>
      <c r="B28" s="6" t="s">
        <v>56</v>
      </c>
      <c r="C28" s="20">
        <v>139600</v>
      </c>
      <c r="D28" s="20">
        <v>139677.14000000001</v>
      </c>
    </row>
    <row r="29" spans="1:4" ht="80.25" customHeight="1" x14ac:dyDescent="0.3">
      <c r="A29" s="3" t="s">
        <v>50</v>
      </c>
      <c r="B29" s="6" t="s">
        <v>52</v>
      </c>
      <c r="C29" s="20">
        <f>C30</f>
        <v>60000</v>
      </c>
      <c r="D29" s="20">
        <f>SUM(D30)</f>
        <v>60000</v>
      </c>
    </row>
    <row r="30" spans="1:4" ht="99" customHeight="1" x14ac:dyDescent="0.3">
      <c r="A30" s="9" t="s">
        <v>51</v>
      </c>
      <c r="B30" s="6" t="s">
        <v>53</v>
      </c>
      <c r="C30" s="20">
        <v>60000</v>
      </c>
      <c r="D30" s="20">
        <v>60000</v>
      </c>
    </row>
    <row r="31" spans="1:4" ht="41.25" customHeight="1" x14ac:dyDescent="0.3">
      <c r="A31" s="3" t="s">
        <v>17</v>
      </c>
      <c r="B31" s="5" t="s">
        <v>35</v>
      </c>
      <c r="C31" s="21">
        <f>C32</f>
        <v>1858990.03</v>
      </c>
      <c r="D31" s="21">
        <f>SUM(D32)</f>
        <v>1858990.03</v>
      </c>
    </row>
    <row r="32" spans="1:4" ht="77.25" customHeight="1" x14ac:dyDescent="0.3">
      <c r="A32" s="3" t="s">
        <v>18</v>
      </c>
      <c r="B32" s="5" t="s">
        <v>36</v>
      </c>
      <c r="C32" s="21">
        <f>C33+C38+C41</f>
        <v>1858990.03</v>
      </c>
      <c r="D32" s="21">
        <f>SUM(D33+D38+D41)</f>
        <v>1858990.03</v>
      </c>
    </row>
    <row r="33" spans="1:4" ht="59.25" customHeight="1" x14ac:dyDescent="0.3">
      <c r="A33" s="3" t="s">
        <v>73</v>
      </c>
      <c r="B33" s="6" t="s">
        <v>37</v>
      </c>
      <c r="C33" s="21">
        <f>C34+C36</f>
        <v>439400</v>
      </c>
      <c r="D33" s="21">
        <f>SUM(D34+D36)</f>
        <v>439400</v>
      </c>
    </row>
    <row r="34" spans="1:4" ht="37.5" customHeight="1" x14ac:dyDescent="0.3">
      <c r="A34" s="3" t="s">
        <v>72</v>
      </c>
      <c r="B34" s="6" t="s">
        <v>38</v>
      </c>
      <c r="C34" s="19">
        <f>C35</f>
        <v>112000</v>
      </c>
      <c r="D34" s="19">
        <f>SUM(D35)</f>
        <v>112000</v>
      </c>
    </row>
    <row r="35" spans="1:4" ht="56.25" customHeight="1" x14ac:dyDescent="0.3">
      <c r="A35" s="3" t="s">
        <v>71</v>
      </c>
      <c r="B35" s="6" t="s">
        <v>39</v>
      </c>
      <c r="C35" s="19">
        <v>112000</v>
      </c>
      <c r="D35" s="19">
        <v>112000</v>
      </c>
    </row>
    <row r="36" spans="1:4" ht="51.75" customHeight="1" x14ac:dyDescent="0.3">
      <c r="A36" s="3" t="s">
        <v>70</v>
      </c>
      <c r="B36" s="6" t="s">
        <v>40</v>
      </c>
      <c r="C36" s="19">
        <f>C37</f>
        <v>327400</v>
      </c>
      <c r="D36" s="19">
        <f>SUM(D37)</f>
        <v>327400</v>
      </c>
    </row>
    <row r="37" spans="1:4" ht="60" customHeight="1" x14ac:dyDescent="0.3">
      <c r="A37" s="3" t="s">
        <v>69</v>
      </c>
      <c r="B37" s="6" t="s">
        <v>41</v>
      </c>
      <c r="C37" s="19">
        <v>327400</v>
      </c>
      <c r="D37" s="19">
        <v>327400</v>
      </c>
    </row>
    <row r="38" spans="1:4" ht="49.5" customHeight="1" x14ac:dyDescent="0.3">
      <c r="A38" s="3" t="s">
        <v>68</v>
      </c>
      <c r="B38" s="5" t="s">
        <v>42</v>
      </c>
      <c r="C38" s="21">
        <f>C39</f>
        <v>79305.05</v>
      </c>
      <c r="D38" s="21">
        <f>SUM(D39)</f>
        <v>79305.05</v>
      </c>
    </row>
    <row r="39" spans="1:4" ht="53.25" customHeight="1" x14ac:dyDescent="0.3">
      <c r="A39" s="3" t="s">
        <v>67</v>
      </c>
      <c r="B39" s="10" t="s">
        <v>43</v>
      </c>
      <c r="C39" s="19">
        <f>C40</f>
        <v>79305.05</v>
      </c>
      <c r="D39" s="19">
        <f>SUM(D40)</f>
        <v>79305.05</v>
      </c>
    </row>
    <row r="40" spans="1:4" ht="66.75" customHeight="1" x14ac:dyDescent="0.3">
      <c r="A40" s="3" t="s">
        <v>66</v>
      </c>
      <c r="B40" s="10" t="s">
        <v>44</v>
      </c>
      <c r="C40" s="19">
        <v>79305.05</v>
      </c>
      <c r="D40" s="19">
        <v>79305.05</v>
      </c>
    </row>
    <row r="41" spans="1:4" ht="32.25" customHeight="1" x14ac:dyDescent="0.3">
      <c r="A41" s="3" t="s">
        <v>65</v>
      </c>
      <c r="B41" s="5" t="s">
        <v>45</v>
      </c>
      <c r="C41" s="18">
        <f>C42</f>
        <v>1340284.98</v>
      </c>
      <c r="D41" s="18">
        <f>SUM(D42)</f>
        <v>1340284.98</v>
      </c>
    </row>
    <row r="42" spans="1:4" ht="76.5" customHeight="1" x14ac:dyDescent="0.3">
      <c r="A42" s="3" t="s">
        <v>64</v>
      </c>
      <c r="B42" s="11" t="s">
        <v>46</v>
      </c>
      <c r="C42" s="18">
        <f>C43</f>
        <v>1340284.98</v>
      </c>
      <c r="D42" s="18">
        <v>1340284.98</v>
      </c>
    </row>
    <row r="43" spans="1:4" ht="81.75" customHeight="1" x14ac:dyDescent="0.3">
      <c r="A43" s="3" t="s">
        <v>63</v>
      </c>
      <c r="B43" s="11" t="s">
        <v>47</v>
      </c>
      <c r="C43" s="20">
        <v>1340284.98</v>
      </c>
      <c r="D43" s="20">
        <v>1340284.98</v>
      </c>
    </row>
    <row r="44" spans="1:4" ht="20.25" x14ac:dyDescent="0.3">
      <c r="A44" s="12"/>
      <c r="B44" s="4" t="s">
        <v>48</v>
      </c>
      <c r="C44" s="21">
        <f>C31+C8</f>
        <v>3413790.0300000003</v>
      </c>
      <c r="D44" s="21">
        <f>SUM(D8+D31)</f>
        <v>3414336.5700000003</v>
      </c>
    </row>
    <row r="45" spans="1:4" ht="18.75" x14ac:dyDescent="0.3">
      <c r="A45" s="13"/>
      <c r="B45" s="13"/>
      <c r="C45" s="13"/>
      <c r="D45" s="13"/>
    </row>
  </sheetData>
  <mergeCells count="5">
    <mergeCell ref="A5:D5"/>
    <mergeCell ref="B1:F1"/>
    <mergeCell ref="B3:E3"/>
    <mergeCell ref="B4:D4"/>
    <mergeCell ref="B2:F2"/>
  </mergeCells>
  <pageMargins left="0.70866141732283472" right="0.70866141732283472" top="0.74803149606299213" bottom="0.74803149606299213" header="0.31496062992125984" footer="0.31496062992125984"/>
  <pageSetup paperSize="9" scale="58" fitToHeight="3" orientation="portrait" horizontalDpi="180" verticalDpi="180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2020-04-29T08:53:15Z</dcterms:modified>
</cp:coreProperties>
</file>