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14210"/>
</workbook>
</file>

<file path=xl/calcChain.xml><?xml version="1.0" encoding="utf-8"?>
<calcChain xmlns="http://schemas.openxmlformats.org/spreadsheetml/2006/main">
  <c r="C44" i="1"/>
  <c r="E9"/>
  <c r="E10"/>
  <c r="E15"/>
  <c r="E14"/>
  <c r="E18"/>
  <c r="E21"/>
  <c r="E20"/>
  <c r="E17"/>
  <c r="E23"/>
  <c r="E25"/>
  <c r="E34"/>
  <c r="E36"/>
  <c r="E33"/>
  <c r="E38"/>
  <c r="E39"/>
  <c r="E41"/>
  <c r="D34"/>
  <c r="D36"/>
  <c r="D33"/>
  <c r="D38"/>
  <c r="D39"/>
  <c r="D41"/>
  <c r="D29"/>
  <c r="D27"/>
  <c r="D25"/>
  <c r="D21"/>
  <c r="D20"/>
  <c r="D17"/>
  <c r="D23"/>
  <c r="D18"/>
  <c r="D15"/>
  <c r="D14"/>
  <c r="D9"/>
  <c r="D10"/>
  <c r="G34"/>
  <c r="G39"/>
  <c r="G38"/>
  <c r="C42"/>
  <c r="G21"/>
  <c r="G23"/>
  <c r="G29"/>
  <c r="G27"/>
  <c r="G18"/>
  <c r="G15"/>
  <c r="G14"/>
  <c r="G10"/>
  <c r="G9"/>
  <c r="F10"/>
  <c r="C10"/>
  <c r="C27"/>
  <c r="D32"/>
  <c r="D31"/>
  <c r="E32"/>
  <c r="E31"/>
  <c r="E8"/>
  <c r="D8"/>
  <c r="G20"/>
  <c r="G26"/>
  <c r="G25"/>
  <c r="F27"/>
  <c r="G43"/>
  <c r="F29"/>
  <c r="C29"/>
  <c r="C26"/>
  <c r="D44"/>
  <c r="E44"/>
  <c r="F26"/>
  <c r="F25"/>
  <c r="F15"/>
  <c r="F14"/>
  <c r="C15"/>
  <c r="C14"/>
  <c r="F34"/>
  <c r="F18"/>
  <c r="F21"/>
  <c r="F23"/>
  <c r="F36"/>
  <c r="F39"/>
  <c r="F42"/>
  <c r="C41"/>
  <c r="C39"/>
  <c r="C38"/>
  <c r="C36"/>
  <c r="C34"/>
  <c r="C25"/>
  <c r="C23"/>
  <c r="C21"/>
  <c r="C18"/>
  <c r="C9"/>
  <c r="C33"/>
  <c r="C32"/>
  <c r="C31"/>
  <c r="C20"/>
  <c r="C17"/>
  <c r="C8"/>
  <c r="F9"/>
  <c r="F41"/>
  <c r="G41"/>
  <c r="G42"/>
  <c r="F38"/>
  <c r="F33"/>
  <c r="G36"/>
  <c r="G33"/>
  <c r="G32"/>
  <c r="G31"/>
  <c r="F20"/>
  <c r="F17"/>
  <c r="F8"/>
  <c r="F32"/>
  <c r="F31"/>
  <c r="G17"/>
  <c r="G8"/>
  <c r="G44"/>
  <c r="F44"/>
</calcChain>
</file>

<file path=xl/sharedStrings.xml><?xml version="1.0" encoding="utf-8"?>
<sst xmlns="http://schemas.openxmlformats.org/spreadsheetml/2006/main" count="85" uniqueCount="84">
  <si>
    <t>КБК</t>
  </si>
  <si>
    <t>Наименование доходов</t>
  </si>
  <si>
    <t>000 1 00 00000 00 0000 000</t>
  </si>
  <si>
    <t>000 1 01 00000 00 0000 000</t>
  </si>
  <si>
    <t>000 1 01 02000 01 0000 110</t>
  </si>
  <si>
    <t>000 1 01 02010 01 0000 110</t>
  </si>
  <si>
    <t>000 1 05 00000 00 0000 000</t>
  </si>
  <si>
    <t>000 1 06 00000 00 0000 000</t>
  </si>
  <si>
    <t>000 1 05 03000 10 0000 110</t>
  </si>
  <si>
    <t>000 1 06 01000 00 0000 110</t>
  </si>
  <si>
    <t>000 1 06 01030 10 0000 110</t>
  </si>
  <si>
    <t>000 1 06 06000 00 0000 110</t>
  </si>
  <si>
    <t>000 1 06 06033 10 0000 110</t>
  </si>
  <si>
    <t>000 1 06 06040 00 0000 110</t>
  </si>
  <si>
    <t>000 1 06 06043 10 0000 110</t>
  </si>
  <si>
    <t>000 1 11 00000 00 0000 000</t>
  </si>
  <si>
    <t>000 1 11 05000 00 0000 120</t>
  </si>
  <si>
    <t>000 2 00 00000 00 0000 000</t>
  </si>
  <si>
    <t>000 2 02 00000 00 0000 000</t>
  </si>
  <si>
    <t>000 1 06 06030 00 0000 110</t>
  </si>
  <si>
    <t>НАЛОГОВЫЕ И НЕНАЛОГОВЫЕ ДОХОДЫ</t>
  </si>
  <si>
    <t>НАЛОГИ НА ПРИБЫЛЬ, Д О Х О Д Ы</t>
  </si>
  <si>
    <t>Налог на доходы физических лиц</t>
  </si>
  <si>
    <t>Налоги на совокупный доход</t>
  </si>
  <si>
    <t>Единый сельскохозяйственный налог</t>
  </si>
  <si>
    <t>НАЛОГИ НА ИМУЩЕСТВО</t>
  </si>
  <si>
    <t>Налог на имущество физических лиц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</si>
  <si>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</si>
  <si>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Земельный налог</t>
  </si>
  <si>
    <t>Земельный налог с организаций</t>
  </si>
  <si>
    <t>Земельный налог с организаций, обладающих земельным участком, расположенным в границах  сельских поселений</t>
  </si>
  <si>
    <t>Земельный налог с физических лиц</t>
  </si>
  <si>
    <t>Земельный налог с физических лиц, обладающих земельным участком, расположенным в границах сельских поселений</t>
  </si>
  <si>
    <t>ДОХОДЫ ОТ использования имущества, находящегося в государственной и муниципальной собственности</t>
  </si>
  <si>
    <t>Доходы, получаемые в виде арендной платы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</si>
  <si>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</si>
  <si>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</si>
  <si>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Дотации бюджетам субъектов Российской Федерации и муниципальных образований</t>
  </si>
  <si>
    <t>Дотации на выравнивание бюджетной обеспеченности</t>
  </si>
  <si>
    <t>Дотации бюджетам сельских поселений на выравнивание бюджетной обеспеченности</t>
  </si>
  <si>
    <t>Дотации бюджетам  на поддержку мер по обеспечению сбалансированности бюджетов</t>
  </si>
  <si>
    <t>Дотации бюджетам  сельских поселений на поддержку мер по обеспечению сбалансированности бюджетов</t>
  </si>
  <si>
    <t>Субвенции бюджетам бюджетной системы Российской Федерации</t>
  </si>
  <si>
    <t>Субвенции бюджетам  на осуществление  первичного воинского учета на территориях, где отсутствуют военные комиссариаты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</si>
  <si>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</si>
  <si>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Иные межбюджетные трансферты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</si>
  <si>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</si>
  <si>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</si>
  <si>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ВСЕГО ДОХОДОВ</t>
  </si>
  <si>
    <t>000 1 05 03010 01 0000 110</t>
  </si>
  <si>
    <t>000 1 11 05030 00 0000 120</t>
  </si>
  <si>
    <t>000 1 11 05035 10 0000 120</t>
  </si>
  <si>
    <t>Доходы,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</si>
  <si>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>Доходы,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бюджетных и автономных учреждений)</t>
  </si>
  <si>
    <t>000 1 11 05025 10 0000 120</t>
  </si>
  <si>
    <t>000 1 11 05020 10 0000 120</t>
  </si>
  <si>
    <t xml:space="preserve">  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</si>
  <si>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 xml:space="preserve">  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</si>
  <si>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 xml:space="preserve">  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</si>
  <si>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</si>
  <si>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000 1 01 02030 01 0000 110</t>
  </si>
  <si>
    <t>000 1 01 02020 01 0000 110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</si>
  <si>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</si>
  <si>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"Московское сельское поселение" на 2019 год и плановый период 2020-2021 годов</t>
  </si>
  <si>
    <t>По кодам классификации доходов бюджета</t>
  </si>
  <si>
    <t xml:space="preserve"> Доходы муниципального образования </t>
  </si>
  <si>
    <t xml:space="preserve">Сумма изменения на 2020 год
</t>
  </si>
  <si>
    <t>Сумма изменения</t>
  </si>
  <si>
    <t>План на 2019 год после внесения изменения</t>
  </si>
  <si>
    <t>План на 2019 год до внесения изменения</t>
  </si>
  <si>
    <t xml:space="preserve">                                                                                                                                                               Приложение № 1
к решению Московского сельского Совета народных депутатов Почепского района Брянской области от  29 декабря  2018 г № 177 " О бюджете муниципального образования "Московское сельское поселение" на 2019 год и плановый период 2020-2021 годов     </t>
  </si>
  <si>
    <t>000 2 02 40014 10 0000 150</t>
  </si>
  <si>
    <t>000 2 02 40014 00 0000 150</t>
  </si>
  <si>
    <t>000 2 02 40000 00 0000 150</t>
  </si>
  <si>
    <t>000 2 02 35118 10 0000 150</t>
  </si>
  <si>
    <t>000 2 02 35118 00 0000 150</t>
  </si>
  <si>
    <t>000 2 02 03000 00 0000 150</t>
  </si>
  <si>
    <t>000 2 02 15002 10 0000 150</t>
  </si>
  <si>
    <t>000 2 02 15002 00 0000 150</t>
  </si>
  <si>
    <t>000 2 02 15001 10 0000 150</t>
  </si>
  <si>
    <t>000 2 02 15001 00 0000 150</t>
  </si>
  <si>
    <t>000 2 02 10000 00 0000 150</t>
  </si>
  <si>
    <t xml:space="preserve">Сумма изменения на 2021год
</t>
  </si>
  <si>
    <t xml:space="preserve">Приложение № 1.5            
к решению Московского сельского Совета народных депутатов Почепского района Брянской области от  27         декабря 2019г №   26        О внесении изменения в бюджет муниципального образования "Московское сельское поселение" на 2019 год               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</si>
</sst>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color indexed="8"/>
      <name val="Calibri"/>
      <family val="2"/>
      <charset val="204"/>
    </font>
    <font>
      <b/>
      <sz val="16"/>
      <color indexed="8"/>
      <name val="Times New Roman"/>
      <family val="1"/>
      <charset val="204"/>
    </font>
    <font>
      <sz val="16"/>
      <color indexed="8"/>
      <name val="Times New Roman"/>
      <family val="1"/>
      <charset val="204"/>
    </font>
    <font>
      <sz val="8"/>
      <name val="Calibri"/>
      <family val="2"/>
      <charset val="204"/>
    </font>
    <font>
      <sz val="8"/>
      <color rgb="FF000000"/>
      <name val="Arial Cy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8" fillId="0" borderId="4">
      <alignment horizontal="left" wrapText="1" indent="2"/>
    </xf>
  </cellStyleXfs>
  <cellXfs count="31">
    <xf numFmtId="0" fontId="0" fillId="0" borderId="0" xfId="0"/>
    <xf numFmtId="0" fontId="0" fillId="0" borderId="0" xfId="0" applyFont="1" applyAlignment="1">
      <alignment wrapText="1"/>
    </xf>
    <xf numFmtId="0" fontId="0" fillId="0" borderId="0" xfId="0" applyAlignment="1"/>
    <xf numFmtId="0" fontId="1" fillId="0" borderId="1" xfId="0" applyFont="1" applyBorder="1"/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justify" vertical="top" wrapText="1"/>
    </xf>
    <xf numFmtId="0" fontId="1" fillId="0" borderId="1" xfId="0" applyFont="1" applyBorder="1" applyAlignment="1">
      <alignment horizontal="justify" vertical="top" wrapText="1"/>
    </xf>
    <xf numFmtId="0" fontId="3" fillId="0" borderId="4" xfId="1" applyNumberFormat="1" applyFont="1" applyAlignment="1" applyProtection="1">
      <alignment horizontal="left" vertical="top" wrapText="1"/>
    </xf>
    <xf numFmtId="0" fontId="1" fillId="0" borderId="2" xfId="0" applyFont="1" applyBorder="1" applyAlignment="1">
      <alignment horizontal="justify" vertical="center" wrapText="1"/>
    </xf>
    <xf numFmtId="0" fontId="1" fillId="0" borderId="1" xfId="0" applyFont="1" applyBorder="1" applyAlignment="1"/>
    <xf numFmtId="0" fontId="1" fillId="0" borderId="1" xfId="0" applyFont="1" applyBorder="1" applyAlignment="1">
      <alignment horizontal="justify" wrapText="1"/>
    </xf>
    <xf numFmtId="0" fontId="1" fillId="0" borderId="1" xfId="0" applyFont="1" applyBorder="1" applyAlignment="1">
      <alignment vertical="top" wrapText="1"/>
    </xf>
    <xf numFmtId="0" fontId="4" fillId="0" borderId="1" xfId="0" applyFont="1" applyBorder="1"/>
    <xf numFmtId="0" fontId="4" fillId="0" borderId="0" xfId="0" applyFont="1"/>
    <xf numFmtId="0" fontId="2" fillId="0" borderId="0" xfId="0" applyFont="1"/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vertical="top" wrapText="1"/>
    </xf>
    <xf numFmtId="0" fontId="4" fillId="0" borderId="0" xfId="0" applyFont="1" applyAlignment="1">
      <alignment wrapText="1"/>
    </xf>
    <xf numFmtId="4" fontId="5" fillId="0" borderId="1" xfId="0" applyNumberFormat="1" applyFont="1" applyBorder="1" applyAlignment="1">
      <alignment horizontal="right" vertical="center" wrapText="1"/>
    </xf>
    <xf numFmtId="4" fontId="6" fillId="0" borderId="1" xfId="0" applyNumberFormat="1" applyFont="1" applyBorder="1" applyAlignment="1">
      <alignment horizontal="right" vertical="center" wrapText="1"/>
    </xf>
    <xf numFmtId="4" fontId="6" fillId="0" borderId="1" xfId="0" applyNumberFormat="1" applyFont="1" applyBorder="1" applyAlignment="1">
      <alignment horizontal="right" vertical="center"/>
    </xf>
    <xf numFmtId="4" fontId="5" fillId="0" borderId="1" xfId="0" applyNumberFormat="1" applyFont="1" applyBorder="1" applyAlignment="1">
      <alignment horizontal="right" vertic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3" xfId="0" applyFont="1" applyBorder="1" applyAlignment="1">
      <alignment horizontal="right"/>
    </xf>
    <xf numFmtId="0" fontId="1" fillId="0" borderId="0" xfId="0" applyFont="1" applyAlignment="1">
      <alignment horizontal="right" vertical="center" wrapText="1"/>
    </xf>
    <xf numFmtId="0" fontId="1" fillId="0" borderId="0" xfId="0" applyFont="1" applyAlignment="1">
      <alignment horizontal="right" vertical="center"/>
    </xf>
    <xf numFmtId="0" fontId="2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/>
    <xf numFmtId="0" fontId="4" fillId="0" borderId="0" xfId="0" applyFont="1" applyAlignment="1">
      <alignment wrapText="1"/>
    </xf>
  </cellXfs>
  <cellStyles count="2">
    <cellStyle name="xl30" xfId="1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45"/>
  <sheetViews>
    <sheetView tabSelected="1" view="pageBreakPreview" topLeftCell="B1" zoomScale="80" zoomScaleSheetLayoutView="80" workbookViewId="0">
      <selection activeCell="B1" sqref="B1:I1"/>
    </sheetView>
  </sheetViews>
  <sheetFormatPr defaultRowHeight="15"/>
  <cols>
    <col min="1" max="1" width="32.7109375" customWidth="1"/>
    <col min="2" max="2" width="66.85546875" customWidth="1"/>
    <col min="3" max="3" width="21.42578125" customWidth="1"/>
    <col min="4" max="4" width="21.5703125" customWidth="1"/>
    <col min="5" max="5" width="17.42578125" customWidth="1"/>
    <col min="6" max="6" width="18.28515625" customWidth="1"/>
    <col min="7" max="7" width="16.42578125" customWidth="1"/>
    <col min="8" max="8" width="3.28515625" customWidth="1"/>
    <col min="9" max="9" width="2.5703125" customWidth="1"/>
    <col min="10" max="10" width="30.42578125" customWidth="1"/>
  </cols>
  <sheetData>
    <row r="1" spans="1:10" ht="106.5" customHeight="1">
      <c r="A1" s="13"/>
      <c r="B1" s="25" t="s">
        <v>83</v>
      </c>
      <c r="C1" s="26"/>
      <c r="D1" s="26"/>
      <c r="E1" s="26"/>
      <c r="F1" s="26"/>
      <c r="G1" s="26"/>
      <c r="H1" s="26"/>
      <c r="I1" s="26"/>
      <c r="J1" s="2"/>
    </row>
    <row r="2" spans="1:10" ht="64.5" customHeight="1">
      <c r="A2" s="13"/>
      <c r="B2" s="30" t="s">
        <v>70</v>
      </c>
      <c r="C2" s="29"/>
      <c r="D2" s="29"/>
      <c r="E2" s="29"/>
      <c r="F2" s="29"/>
      <c r="G2" s="29"/>
      <c r="H2" s="29"/>
      <c r="I2" s="29"/>
    </row>
    <row r="3" spans="1:10" ht="35.25" customHeight="1">
      <c r="A3" s="13"/>
      <c r="B3" s="22" t="s">
        <v>65</v>
      </c>
      <c r="C3" s="23"/>
      <c r="D3" s="23"/>
      <c r="E3" s="23"/>
      <c r="F3" s="23"/>
      <c r="G3" s="23"/>
      <c r="H3" s="23"/>
      <c r="I3" s="13"/>
    </row>
    <row r="4" spans="1:10" ht="15.75" customHeight="1">
      <c r="A4" s="13"/>
      <c r="B4" s="27" t="s">
        <v>63</v>
      </c>
      <c r="C4" s="28"/>
      <c r="D4" s="28"/>
      <c r="E4" s="28"/>
      <c r="F4" s="29"/>
      <c r="G4" s="29"/>
      <c r="H4" s="13"/>
      <c r="I4" s="13"/>
    </row>
    <row r="5" spans="1:10" ht="18.75">
      <c r="A5" s="22" t="s">
        <v>64</v>
      </c>
      <c r="B5" s="23"/>
      <c r="C5" s="23"/>
      <c r="D5" s="23"/>
      <c r="E5" s="23"/>
      <c r="F5" s="23"/>
      <c r="G5" s="23"/>
      <c r="H5" s="13"/>
      <c r="I5" s="13"/>
    </row>
    <row r="6" spans="1:10" ht="18.75">
      <c r="A6" s="13"/>
      <c r="B6" s="14"/>
      <c r="C6" s="13"/>
      <c r="D6" s="13"/>
      <c r="E6" s="13"/>
      <c r="F6" s="24"/>
      <c r="G6" s="24"/>
      <c r="H6" s="13"/>
      <c r="I6" s="13"/>
    </row>
    <row r="7" spans="1:10" s="1" customFormat="1" ht="75.75" customHeight="1">
      <c r="A7" s="15" t="s">
        <v>0</v>
      </c>
      <c r="B7" s="15" t="s">
        <v>1</v>
      </c>
      <c r="C7" s="16" t="s">
        <v>69</v>
      </c>
      <c r="D7" s="16" t="s">
        <v>68</v>
      </c>
      <c r="E7" s="16" t="s">
        <v>67</v>
      </c>
      <c r="F7" s="16" t="s">
        <v>66</v>
      </c>
      <c r="G7" s="16" t="s">
        <v>82</v>
      </c>
      <c r="H7" s="17"/>
      <c r="I7" s="17"/>
    </row>
    <row r="8" spans="1:10" ht="30.75" customHeight="1">
      <c r="A8" s="3" t="s">
        <v>2</v>
      </c>
      <c r="B8" s="4" t="s">
        <v>20</v>
      </c>
      <c r="C8" s="18">
        <f>C9+C14+C17+C25</f>
        <v>1456000</v>
      </c>
      <c r="D8" s="18">
        <f>SUM(D9+D14+D17+D25)</f>
        <v>1533000</v>
      </c>
      <c r="E8" s="18">
        <f>SUM(E9+E14+E17+E25)</f>
        <v>77000</v>
      </c>
      <c r="F8" s="18">
        <f>F9+F14+F17+F25</f>
        <v>0</v>
      </c>
      <c r="G8" s="18">
        <f>SUM(G9+G14+G17+G25)</f>
        <v>0</v>
      </c>
    </row>
    <row r="9" spans="1:10" ht="40.5" customHeight="1">
      <c r="A9" s="3" t="s">
        <v>3</v>
      </c>
      <c r="B9" s="5" t="s">
        <v>21</v>
      </c>
      <c r="C9" s="18">
        <f>C10</f>
        <v>103000</v>
      </c>
      <c r="D9" s="18">
        <f>D10</f>
        <v>103000</v>
      </c>
      <c r="E9" s="18">
        <f>SUM(E10)</f>
        <v>0</v>
      </c>
      <c r="F9" s="18">
        <f>F10</f>
        <v>0</v>
      </c>
      <c r="G9" s="18">
        <f>G10</f>
        <v>0</v>
      </c>
    </row>
    <row r="10" spans="1:10" ht="45.75" customHeight="1">
      <c r="A10" s="3" t="s">
        <v>4</v>
      </c>
      <c r="B10" s="6" t="s">
        <v>22</v>
      </c>
      <c r="C10" s="19">
        <f>C11+C12+C13</f>
        <v>103000</v>
      </c>
      <c r="D10" s="19">
        <f>SUM(D11+D12+D13)</f>
        <v>103000</v>
      </c>
      <c r="E10" s="19">
        <f>SUM(E11+E12+E13)</f>
        <v>0</v>
      </c>
      <c r="F10" s="19">
        <f>SUM(F11+F12+F13)</f>
        <v>0</v>
      </c>
      <c r="G10" s="19">
        <f>SUM(G11:G13)</f>
        <v>0</v>
      </c>
    </row>
    <row r="11" spans="1:10" ht="117.75" customHeight="1">
      <c r="A11" s="3" t="s">
        <v>5</v>
      </c>
      <c r="B11" s="7" t="s">
        <v>59</v>
      </c>
      <c r="C11" s="19">
        <v>97000</v>
      </c>
      <c r="D11" s="19">
        <v>97000</v>
      </c>
      <c r="E11" s="19">
        <v>0</v>
      </c>
      <c r="F11" s="20">
        <v>0</v>
      </c>
      <c r="G11" s="19">
        <v>0</v>
      </c>
    </row>
    <row r="12" spans="1:10" ht="163.5" customHeight="1">
      <c r="A12" s="3" t="s">
        <v>61</v>
      </c>
      <c r="B12" s="8" t="s">
        <v>62</v>
      </c>
      <c r="C12" s="19">
        <v>5000</v>
      </c>
      <c r="D12" s="19">
        <v>5000</v>
      </c>
      <c r="E12" s="19">
        <v>0</v>
      </c>
      <c r="F12" s="20">
        <v>0</v>
      </c>
      <c r="G12" s="19">
        <v>0</v>
      </c>
    </row>
    <row r="13" spans="1:10" ht="84.75" customHeight="1">
      <c r="A13" s="3" t="s">
        <v>60</v>
      </c>
      <c r="B13" s="7" t="s">
        <v>58</v>
      </c>
      <c r="C13" s="19">
        <v>1000</v>
      </c>
      <c r="D13" s="19">
        <v>1000</v>
      </c>
      <c r="E13" s="19">
        <v>0</v>
      </c>
      <c r="F13" s="20">
        <v>0</v>
      </c>
      <c r="G13" s="19">
        <v>0</v>
      </c>
    </row>
    <row r="14" spans="1:10" ht="45.75" customHeight="1">
      <c r="A14" s="3" t="s">
        <v>6</v>
      </c>
      <c r="B14" s="5" t="s">
        <v>23</v>
      </c>
      <c r="C14" s="18">
        <f>C15</f>
        <v>30000</v>
      </c>
      <c r="D14" s="18">
        <f>SUM(D15)</f>
        <v>30000</v>
      </c>
      <c r="E14" s="18">
        <f>SUM(E15)</f>
        <v>0</v>
      </c>
      <c r="F14" s="18">
        <f>F15</f>
        <v>0</v>
      </c>
      <c r="G14" s="18">
        <f>G15</f>
        <v>0</v>
      </c>
    </row>
    <row r="15" spans="1:10" ht="48" customHeight="1">
      <c r="A15" s="3" t="s">
        <v>8</v>
      </c>
      <c r="B15" s="6" t="s">
        <v>24</v>
      </c>
      <c r="C15" s="19">
        <f>C16</f>
        <v>30000</v>
      </c>
      <c r="D15" s="19">
        <f>D16</f>
        <v>30000</v>
      </c>
      <c r="E15" s="19">
        <f>SUM(E16)</f>
        <v>0</v>
      </c>
      <c r="F15" s="19">
        <f>F16</f>
        <v>0</v>
      </c>
      <c r="G15" s="19">
        <f>G16</f>
        <v>0</v>
      </c>
    </row>
    <row r="16" spans="1:10" ht="42" customHeight="1">
      <c r="A16" s="3" t="s">
        <v>49</v>
      </c>
      <c r="B16" s="6" t="s">
        <v>24</v>
      </c>
      <c r="C16" s="19">
        <v>30000</v>
      </c>
      <c r="D16" s="19">
        <v>30000</v>
      </c>
      <c r="E16" s="19">
        <v>0</v>
      </c>
      <c r="F16" s="19">
        <v>0</v>
      </c>
      <c r="G16" s="19">
        <v>0</v>
      </c>
    </row>
    <row r="17" spans="1:7" ht="40.5" customHeight="1">
      <c r="A17" s="3" t="s">
        <v>7</v>
      </c>
      <c r="B17" s="5" t="s">
        <v>25</v>
      </c>
      <c r="C17" s="18">
        <f>C18+C20</f>
        <v>1166000</v>
      </c>
      <c r="D17" s="18">
        <f>SUM(D18+D20)</f>
        <v>1211000</v>
      </c>
      <c r="E17" s="18">
        <f>SUM(E18+E20)</f>
        <v>45000</v>
      </c>
      <c r="F17" s="18">
        <f>F18+F20</f>
        <v>0</v>
      </c>
      <c r="G17" s="18">
        <f>SUM(G18+G20)</f>
        <v>0</v>
      </c>
    </row>
    <row r="18" spans="1:7" ht="51.75" customHeight="1">
      <c r="A18" s="3" t="s">
        <v>9</v>
      </c>
      <c r="B18" s="6" t="s">
        <v>26</v>
      </c>
      <c r="C18" s="19">
        <f>C19</f>
        <v>121000</v>
      </c>
      <c r="D18" s="19">
        <f>SUM(D19)</f>
        <v>121000</v>
      </c>
      <c r="E18" s="19">
        <f>SUM(E19)</f>
        <v>0</v>
      </c>
      <c r="F18" s="19">
        <f>F19</f>
        <v>0</v>
      </c>
      <c r="G18" s="19">
        <f>G19</f>
        <v>0</v>
      </c>
    </row>
    <row r="19" spans="1:7" ht="78.75" customHeight="1">
      <c r="A19" s="3" t="s">
        <v>10</v>
      </c>
      <c r="B19" s="6" t="s">
        <v>27</v>
      </c>
      <c r="C19" s="19">
        <v>121000</v>
      </c>
      <c r="D19" s="19">
        <v>121000</v>
      </c>
      <c r="E19" s="19">
        <v>0</v>
      </c>
      <c r="F19" s="19">
        <v>0</v>
      </c>
      <c r="G19" s="19">
        <v>0</v>
      </c>
    </row>
    <row r="20" spans="1:7" ht="38.25" customHeight="1">
      <c r="A20" s="3" t="s">
        <v>11</v>
      </c>
      <c r="B20" s="5" t="s">
        <v>28</v>
      </c>
      <c r="C20" s="18">
        <f>C21+C23</f>
        <v>1045000</v>
      </c>
      <c r="D20" s="18">
        <f>SUM(D21+D23)</f>
        <v>1090000</v>
      </c>
      <c r="E20" s="18">
        <f>SUM(E21+E23)</f>
        <v>45000</v>
      </c>
      <c r="F20" s="18">
        <f>F21+F23</f>
        <v>0</v>
      </c>
      <c r="G20" s="18">
        <f>G21+G23</f>
        <v>0</v>
      </c>
    </row>
    <row r="21" spans="1:7" ht="47.25" customHeight="1">
      <c r="A21" s="3" t="s">
        <v>19</v>
      </c>
      <c r="B21" s="6" t="s">
        <v>29</v>
      </c>
      <c r="C21" s="19">
        <f>C22</f>
        <v>560000</v>
      </c>
      <c r="D21" s="19">
        <f>SUM(D22)</f>
        <v>605000</v>
      </c>
      <c r="E21" s="19">
        <f>SUM(E22)</f>
        <v>45000</v>
      </c>
      <c r="F21" s="19">
        <f>F22</f>
        <v>0</v>
      </c>
      <c r="G21" s="19">
        <f>G22</f>
        <v>0</v>
      </c>
    </row>
    <row r="22" spans="1:7" ht="69.75" customHeight="1">
      <c r="A22" s="3" t="s">
        <v>12</v>
      </c>
      <c r="B22" s="6" t="s">
        <v>30</v>
      </c>
      <c r="C22" s="19">
        <v>560000</v>
      </c>
      <c r="D22" s="19">
        <v>605000</v>
      </c>
      <c r="E22" s="19">
        <v>45000</v>
      </c>
      <c r="F22" s="19">
        <v>0</v>
      </c>
      <c r="G22" s="19">
        <v>0</v>
      </c>
    </row>
    <row r="23" spans="1:7" ht="45.75" customHeight="1">
      <c r="A23" s="3" t="s">
        <v>13</v>
      </c>
      <c r="B23" s="6" t="s">
        <v>31</v>
      </c>
      <c r="C23" s="19">
        <f>C24</f>
        <v>485000</v>
      </c>
      <c r="D23" s="19">
        <f>SUM(D24)</f>
        <v>485000</v>
      </c>
      <c r="E23" s="19">
        <f>SUM(E24)</f>
        <v>0</v>
      </c>
      <c r="F23" s="19">
        <f>F24</f>
        <v>0</v>
      </c>
      <c r="G23" s="19">
        <f>G24</f>
        <v>0</v>
      </c>
    </row>
    <row r="24" spans="1:7" ht="71.25" customHeight="1">
      <c r="A24" s="3" t="s">
        <v>14</v>
      </c>
      <c r="B24" s="6" t="s">
        <v>32</v>
      </c>
      <c r="C24" s="19">
        <v>485000</v>
      </c>
      <c r="D24" s="19">
        <v>485000</v>
      </c>
      <c r="E24" s="19">
        <v>0</v>
      </c>
      <c r="F24" s="19">
        <v>0</v>
      </c>
      <c r="G24" s="19">
        <v>0</v>
      </c>
    </row>
    <row r="25" spans="1:7" ht="72" customHeight="1">
      <c r="A25" s="3" t="s">
        <v>15</v>
      </c>
      <c r="B25" s="5" t="s">
        <v>33</v>
      </c>
      <c r="C25" s="21">
        <f>C26</f>
        <v>157000</v>
      </c>
      <c r="D25" s="21">
        <f>SUM(D26)</f>
        <v>189000</v>
      </c>
      <c r="E25" s="21">
        <f>SUM(E26)</f>
        <v>32000</v>
      </c>
      <c r="F25" s="21">
        <f>F26</f>
        <v>0</v>
      </c>
      <c r="G25" s="18">
        <f>G26</f>
        <v>0</v>
      </c>
    </row>
    <row r="26" spans="1:7" ht="142.5" customHeight="1">
      <c r="A26" s="3" t="s">
        <v>16</v>
      </c>
      <c r="B26" s="6" t="s">
        <v>34</v>
      </c>
      <c r="C26" s="20">
        <f>C29+C27</f>
        <v>157000</v>
      </c>
      <c r="D26" s="20">
        <v>189000</v>
      </c>
      <c r="E26" s="20">
        <v>32000</v>
      </c>
      <c r="F26" s="20">
        <f>F29+F27</f>
        <v>0</v>
      </c>
      <c r="G26" s="19">
        <f>SUM(G29+G27)</f>
        <v>0</v>
      </c>
    </row>
    <row r="27" spans="1:7" ht="131.25" customHeight="1">
      <c r="A27" s="3" t="s">
        <v>55</v>
      </c>
      <c r="B27" s="6" t="s">
        <v>57</v>
      </c>
      <c r="C27" s="20">
        <f>C28</f>
        <v>97000</v>
      </c>
      <c r="D27" s="20">
        <f>SUM(D28)</f>
        <v>129000</v>
      </c>
      <c r="E27" s="20">
        <v>32000</v>
      </c>
      <c r="F27" s="20">
        <f>F28</f>
        <v>0</v>
      </c>
      <c r="G27" s="19">
        <f>SUM(G28)</f>
        <v>0</v>
      </c>
    </row>
    <row r="28" spans="1:7" ht="101.25" customHeight="1">
      <c r="A28" s="3" t="s">
        <v>54</v>
      </c>
      <c r="B28" s="6" t="s">
        <v>56</v>
      </c>
      <c r="C28" s="20">
        <v>97000</v>
      </c>
      <c r="D28" s="20">
        <v>129000</v>
      </c>
      <c r="E28" s="20">
        <v>32000</v>
      </c>
      <c r="F28" s="20"/>
      <c r="G28" s="19"/>
    </row>
    <row r="29" spans="1:7" ht="80.25" customHeight="1">
      <c r="A29" s="3" t="s">
        <v>50</v>
      </c>
      <c r="B29" s="6" t="s">
        <v>52</v>
      </c>
      <c r="C29" s="20">
        <f>C30</f>
        <v>60000</v>
      </c>
      <c r="D29" s="20">
        <f>SUM(D30)</f>
        <v>60000</v>
      </c>
      <c r="E29" s="20">
        <v>0</v>
      </c>
      <c r="F29" s="20">
        <f>F30</f>
        <v>0</v>
      </c>
      <c r="G29" s="19">
        <f>G30</f>
        <v>0</v>
      </c>
    </row>
    <row r="30" spans="1:7" ht="99" customHeight="1">
      <c r="A30" s="9" t="s">
        <v>51</v>
      </c>
      <c r="B30" s="6" t="s">
        <v>53</v>
      </c>
      <c r="C30" s="20">
        <v>60000</v>
      </c>
      <c r="D30" s="20">
        <v>60000</v>
      </c>
      <c r="E30" s="20">
        <v>0</v>
      </c>
      <c r="F30" s="20">
        <v>0</v>
      </c>
      <c r="G30" s="19">
        <v>0</v>
      </c>
    </row>
    <row r="31" spans="1:7" ht="41.25" customHeight="1">
      <c r="A31" s="3" t="s">
        <v>17</v>
      </c>
      <c r="B31" s="5" t="s">
        <v>35</v>
      </c>
      <c r="C31" s="21">
        <f>C32</f>
        <v>1896459.6300000001</v>
      </c>
      <c r="D31" s="21">
        <f>SUM(D32)</f>
        <v>1810990.03</v>
      </c>
      <c r="E31" s="21">
        <f>SUM(E32)</f>
        <v>-85469.6</v>
      </c>
      <c r="F31" s="21">
        <f>F32</f>
        <v>0</v>
      </c>
      <c r="G31" s="18">
        <f>G32</f>
        <v>0</v>
      </c>
    </row>
    <row r="32" spans="1:7" ht="77.25" customHeight="1">
      <c r="A32" s="3" t="s">
        <v>18</v>
      </c>
      <c r="B32" s="5" t="s">
        <v>36</v>
      </c>
      <c r="C32" s="21">
        <f>C33+C38+C41</f>
        <v>1896459.6300000001</v>
      </c>
      <c r="D32" s="21">
        <f>SUM(D33+D38+D41)</f>
        <v>1810990.03</v>
      </c>
      <c r="E32" s="21">
        <f>SUM(E33+E38+E41)</f>
        <v>-85469.6</v>
      </c>
      <c r="F32" s="21">
        <f>F33+F38+F41</f>
        <v>0</v>
      </c>
      <c r="G32" s="18">
        <f>G33+G38+G41</f>
        <v>0</v>
      </c>
    </row>
    <row r="33" spans="1:7" ht="59.25" customHeight="1">
      <c r="A33" s="3" t="s">
        <v>81</v>
      </c>
      <c r="B33" s="6" t="s">
        <v>37</v>
      </c>
      <c r="C33" s="21">
        <f>C34+C36</f>
        <v>391400</v>
      </c>
      <c r="D33" s="21">
        <f>SUM(D34+D36)</f>
        <v>391400</v>
      </c>
      <c r="E33" s="21">
        <f>SUM(E34+E36)</f>
        <v>0</v>
      </c>
      <c r="F33" s="21">
        <f>F34+F36</f>
        <v>0</v>
      </c>
      <c r="G33" s="18">
        <f>G34+G36</f>
        <v>0</v>
      </c>
    </row>
    <row r="34" spans="1:7" ht="37.5" customHeight="1">
      <c r="A34" s="3" t="s">
        <v>80</v>
      </c>
      <c r="B34" s="6" t="s">
        <v>38</v>
      </c>
      <c r="C34" s="19">
        <f>C35</f>
        <v>112000</v>
      </c>
      <c r="D34" s="19">
        <f>SUM(D35)</f>
        <v>112000</v>
      </c>
      <c r="E34" s="19">
        <f>SUM(E35)</f>
        <v>0</v>
      </c>
      <c r="F34" s="19">
        <f>F35</f>
        <v>0</v>
      </c>
      <c r="G34" s="19">
        <f>G35</f>
        <v>0</v>
      </c>
    </row>
    <row r="35" spans="1:7" ht="56.25" customHeight="1">
      <c r="A35" s="3" t="s">
        <v>79</v>
      </c>
      <c r="B35" s="6" t="s">
        <v>39</v>
      </c>
      <c r="C35" s="19">
        <v>112000</v>
      </c>
      <c r="D35" s="19">
        <v>112000</v>
      </c>
      <c r="E35" s="19">
        <v>0</v>
      </c>
      <c r="F35" s="20">
        <v>0</v>
      </c>
      <c r="G35" s="19">
        <v>0</v>
      </c>
    </row>
    <row r="36" spans="1:7" ht="51.75" customHeight="1">
      <c r="A36" s="3" t="s">
        <v>78</v>
      </c>
      <c r="B36" s="6" t="s">
        <v>40</v>
      </c>
      <c r="C36" s="19">
        <f>C37</f>
        <v>279400</v>
      </c>
      <c r="D36" s="19">
        <f>SUM(D37)</f>
        <v>279400</v>
      </c>
      <c r="E36" s="19">
        <f>SUM(E37)</f>
        <v>0</v>
      </c>
      <c r="F36" s="19">
        <f>F37</f>
        <v>0</v>
      </c>
      <c r="G36" s="19">
        <f t="shared" ref="G36:G43" si="0">F36/C36*100</f>
        <v>0</v>
      </c>
    </row>
    <row r="37" spans="1:7" ht="60" customHeight="1">
      <c r="A37" s="3" t="s">
        <v>77</v>
      </c>
      <c r="B37" s="6" t="s">
        <v>41</v>
      </c>
      <c r="C37" s="19">
        <v>279400</v>
      </c>
      <c r="D37" s="19">
        <v>279400</v>
      </c>
      <c r="E37" s="19">
        <v>0</v>
      </c>
      <c r="F37" s="20">
        <v>0</v>
      </c>
      <c r="G37" s="19">
        <v>0</v>
      </c>
    </row>
    <row r="38" spans="1:7" ht="49.5" customHeight="1">
      <c r="A38" s="3" t="s">
        <v>76</v>
      </c>
      <c r="B38" s="5" t="s">
        <v>42</v>
      </c>
      <c r="C38" s="21">
        <f>C39</f>
        <v>79305.05</v>
      </c>
      <c r="D38" s="21">
        <f>SUM(D39)</f>
        <v>79305.05</v>
      </c>
      <c r="E38" s="21">
        <f>SUM(E39)</f>
        <v>0</v>
      </c>
      <c r="F38" s="21">
        <f>F39</f>
        <v>0</v>
      </c>
      <c r="G38" s="18">
        <f>G39</f>
        <v>0</v>
      </c>
    </row>
    <row r="39" spans="1:7" ht="53.25" customHeight="1">
      <c r="A39" s="3" t="s">
        <v>75</v>
      </c>
      <c r="B39" s="10" t="s">
        <v>43</v>
      </c>
      <c r="C39" s="19">
        <f>C40</f>
        <v>79305.05</v>
      </c>
      <c r="D39" s="19">
        <f>SUM(D40)</f>
        <v>79305.05</v>
      </c>
      <c r="E39" s="19">
        <f>SUM(E40)</f>
        <v>0</v>
      </c>
      <c r="F39" s="19">
        <f>F40</f>
        <v>0</v>
      </c>
      <c r="G39" s="19">
        <f>G40</f>
        <v>0</v>
      </c>
    </row>
    <row r="40" spans="1:7" ht="66.75" customHeight="1">
      <c r="A40" s="3" t="s">
        <v>74</v>
      </c>
      <c r="B40" s="10" t="s">
        <v>44</v>
      </c>
      <c r="C40" s="19">
        <v>79305.05</v>
      </c>
      <c r="D40" s="19">
        <v>79305.05</v>
      </c>
      <c r="E40" s="19">
        <v>0</v>
      </c>
      <c r="F40" s="20">
        <v>0</v>
      </c>
      <c r="G40" s="19">
        <v>0</v>
      </c>
    </row>
    <row r="41" spans="1:7" ht="32.25" customHeight="1">
      <c r="A41" s="3" t="s">
        <v>73</v>
      </c>
      <c r="B41" s="5" t="s">
        <v>45</v>
      </c>
      <c r="C41" s="18">
        <f>C42</f>
        <v>1425754.58</v>
      </c>
      <c r="D41" s="18">
        <f>SUM(D42)</f>
        <v>1340284.98</v>
      </c>
      <c r="E41" s="18">
        <f>SUM(E42)</f>
        <v>-85469.6</v>
      </c>
      <c r="F41" s="18">
        <f>F42</f>
        <v>0</v>
      </c>
      <c r="G41" s="18">
        <f t="shared" si="0"/>
        <v>0</v>
      </c>
    </row>
    <row r="42" spans="1:7" ht="76.5" customHeight="1">
      <c r="A42" s="3" t="s">
        <v>72</v>
      </c>
      <c r="B42" s="11" t="s">
        <v>46</v>
      </c>
      <c r="C42" s="18">
        <f>C43</f>
        <v>1425754.58</v>
      </c>
      <c r="D42" s="18">
        <v>1340284.98</v>
      </c>
      <c r="E42" s="18">
        <v>-85469.6</v>
      </c>
      <c r="F42" s="18">
        <f>F43</f>
        <v>0</v>
      </c>
      <c r="G42" s="19">
        <f t="shared" si="0"/>
        <v>0</v>
      </c>
    </row>
    <row r="43" spans="1:7" ht="81.75" customHeight="1">
      <c r="A43" s="3" t="s">
        <v>71</v>
      </c>
      <c r="B43" s="11" t="s">
        <v>47</v>
      </c>
      <c r="C43" s="20">
        <v>1425754.58</v>
      </c>
      <c r="D43" s="20">
        <v>1340284.98</v>
      </c>
      <c r="E43" s="20">
        <v>-85469.6</v>
      </c>
      <c r="F43" s="20">
        <v>0</v>
      </c>
      <c r="G43" s="19">
        <f t="shared" si="0"/>
        <v>0</v>
      </c>
    </row>
    <row r="44" spans="1:7" ht="20.25">
      <c r="A44" s="12"/>
      <c r="B44" s="4" t="s">
        <v>48</v>
      </c>
      <c r="C44" s="21">
        <f>C31+C8</f>
        <v>3352459.63</v>
      </c>
      <c r="D44" s="21">
        <f>SUM(D8+D31)</f>
        <v>3343990.0300000003</v>
      </c>
      <c r="E44" s="21">
        <f>SUM(E8+E31)</f>
        <v>-8469.6000000000058</v>
      </c>
      <c r="F44" s="21">
        <f>F31+F8</f>
        <v>0</v>
      </c>
      <c r="G44" s="18">
        <f>G8+G31</f>
        <v>0</v>
      </c>
    </row>
    <row r="45" spans="1:7" ht="18.75">
      <c r="A45" s="13"/>
      <c r="B45" s="13"/>
      <c r="C45" s="13"/>
      <c r="D45" s="13"/>
      <c r="E45" s="13"/>
      <c r="F45" s="13"/>
      <c r="G45" s="13"/>
    </row>
  </sheetData>
  <mergeCells count="6">
    <mergeCell ref="A5:G5"/>
    <mergeCell ref="F6:G6"/>
    <mergeCell ref="B1:I1"/>
    <mergeCell ref="B3:H3"/>
    <mergeCell ref="B4:G4"/>
    <mergeCell ref="B2:I2"/>
  </mergeCells>
  <phoneticPr fontId="7" type="noConversion"/>
  <pageMargins left="0.70866141732283472" right="0.70866141732283472" top="0.74803149606299213" bottom="0.74803149606299213" header="0.31496062992125984" footer="0.31496062992125984"/>
  <pageSetup paperSize="9" scale="43" fitToHeight="3" orientation="portrait" horizontalDpi="180" verticalDpi="180" r:id="rId1"/>
  <rowBreaks count="1" manualBreakCount="1">
    <brk id="19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7" type="noConversion"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7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2019-12-30T10:07:00Z</dcterms:modified>
</cp:coreProperties>
</file>